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475" activeTab="0"/>
  </bookViews>
  <sheets>
    <sheet name="мероприятия" sheetId="1" r:id="rId1"/>
  </sheets>
  <definedNames>
    <definedName name="_xlnm.Print_Area" localSheetId="0">'мероприятия'!$A$2:$N$232</definedName>
  </definedNames>
  <calcPr fullCalcOnLoad="1"/>
</workbook>
</file>

<file path=xl/sharedStrings.xml><?xml version="1.0" encoding="utf-8"?>
<sst xmlns="http://schemas.openxmlformats.org/spreadsheetml/2006/main" count="514" uniqueCount="459">
  <si>
    <t>Отдел жилищно-коммунального хозяйства и охраны окружающей среды администрации   МО</t>
  </si>
  <si>
    <t>Капитальный ремонт общего имущества многоквартирных домов на территории   МО</t>
  </si>
  <si>
    <t>Организация мероприятий по обращению с твердыми бытовыми отходами на территории   муниципального образования</t>
  </si>
  <si>
    <t>№ п/п</t>
  </si>
  <si>
    <t>Наименование этапа или мероприятия</t>
  </si>
  <si>
    <t>Ответственные исполнители</t>
  </si>
  <si>
    <t>всего</t>
  </si>
  <si>
    <t>федеральный бюджет</t>
  </si>
  <si>
    <t>областной бюджет</t>
  </si>
  <si>
    <t>местный бюджет</t>
  </si>
  <si>
    <t>внебюджетные фонды</t>
  </si>
  <si>
    <t>Экономика</t>
  </si>
  <si>
    <t>Отдел экономики и труда  админисрации Ирбитского МО</t>
  </si>
  <si>
    <t>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</t>
  </si>
  <si>
    <t>Поддержка организаций и малых форм хозяйствования агропромышленного комплекса Ирбитского района</t>
  </si>
  <si>
    <t>Землеустройство</t>
  </si>
  <si>
    <t>Комитет по управлению муниципальным имуществом Ирбитского МО</t>
  </si>
  <si>
    <t>Градостроительство</t>
  </si>
  <si>
    <t>Отдел архитектуры и градостроительства администрации Ирбитского МО</t>
  </si>
  <si>
    <t>Жилищно-коммунальное хозяйство</t>
  </si>
  <si>
    <t>Приобретение (строительство) жилья для граждан, проживающих в Ирбитском муниципальном образовании и нуждающихся в улучшении жилищных условий</t>
  </si>
  <si>
    <t>Образование</t>
  </si>
  <si>
    <t>Управление образования Ирбитского МО</t>
  </si>
  <si>
    <t>Культура</t>
  </si>
  <si>
    <t>Управление культуры Ирбитского МО</t>
  </si>
  <si>
    <t>Обеспечение безопасности на водных объектах</t>
  </si>
  <si>
    <t>Всего:</t>
  </si>
  <si>
    <t>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</t>
  </si>
  <si>
    <t>Организация сбора, транспортировки и утилизации отходов ртуть содержащих ламп от населения Ирбитского МО</t>
  </si>
  <si>
    <t>Обеспечение бытовыми услугами (бани) населения Ирбитского МО</t>
  </si>
  <si>
    <t>Освещение мест отдыха (парки, скверы) в населенных пунктах Ирбитского МО</t>
  </si>
  <si>
    <t>Оснащение и обслуживание территорий первичными средствами тушения пожаров и противопожарным инвентарем</t>
  </si>
  <si>
    <t>Создание вокруг населенных пунктов противопожарных минерализованных защитных полос</t>
  </si>
  <si>
    <t xml:space="preserve">Обеспечение деятельности ЕДДС </t>
  </si>
  <si>
    <t>Развитие системы общего образования в Ирбитском МО, в том числе:</t>
  </si>
  <si>
    <t>Профилактика правонарушений, обеспечение деятельности добровольных народных дружин, в том числе:</t>
  </si>
  <si>
    <t>1.1</t>
  </si>
  <si>
    <t>1.2</t>
  </si>
  <si>
    <t>2.1</t>
  </si>
  <si>
    <t>3.1</t>
  </si>
  <si>
    <t>3.2</t>
  </si>
  <si>
    <t>3.3</t>
  </si>
  <si>
    <t>Дорожное хозяйство</t>
  </si>
  <si>
    <t>4.1</t>
  </si>
  <si>
    <t>4.1.3</t>
  </si>
  <si>
    <t>4.1.4</t>
  </si>
  <si>
    <t>5.1</t>
  </si>
  <si>
    <t>Экология</t>
  </si>
  <si>
    <t>Газификация</t>
  </si>
  <si>
    <t xml:space="preserve">Восстановление и развитие объектов внешнего благоустройства </t>
  </si>
  <si>
    <t>8</t>
  </si>
  <si>
    <t>11</t>
  </si>
  <si>
    <t>11.1</t>
  </si>
  <si>
    <t>11.2</t>
  </si>
  <si>
    <t>11.2.1</t>
  </si>
  <si>
    <t>11.3</t>
  </si>
  <si>
    <t>12.1</t>
  </si>
  <si>
    <t>12.1.1</t>
  </si>
  <si>
    <t>12.1.2</t>
  </si>
  <si>
    <t>12.1.4</t>
  </si>
  <si>
    <t>12.1.3</t>
  </si>
  <si>
    <t>12.1.5</t>
  </si>
  <si>
    <t>12.2</t>
  </si>
  <si>
    <t>12.2.1</t>
  </si>
  <si>
    <t>12.3</t>
  </si>
  <si>
    <t>12.4</t>
  </si>
  <si>
    <t>12.4.1</t>
  </si>
  <si>
    <t>12.4.2</t>
  </si>
  <si>
    <t>12.5</t>
  </si>
  <si>
    <t>12.5.1</t>
  </si>
  <si>
    <t>Разработка сметной документации, проведение проверки ее достоверности и ее экспертиза</t>
  </si>
  <si>
    <t>Организация и проведение  экологических акций на территории Ирбитского МО</t>
  </si>
  <si>
    <t>Организация и проведение конкурсов по благоустройству на территории Ирбитского МО</t>
  </si>
  <si>
    <t>9.1</t>
  </si>
  <si>
    <t>9.1.1</t>
  </si>
  <si>
    <t>9.1.2</t>
  </si>
  <si>
    <t>9.1.3</t>
  </si>
  <si>
    <t>9.2</t>
  </si>
  <si>
    <t>9.2.1</t>
  </si>
  <si>
    <t>9.2.2</t>
  </si>
  <si>
    <t>9.3</t>
  </si>
  <si>
    <t>13.1</t>
  </si>
  <si>
    <t>Управление финансами</t>
  </si>
  <si>
    <t>Развитие субъектов малого и среднего предпринимательства в Ирбитском муниципальном образовании</t>
  </si>
  <si>
    <t>Главный специалист по жилищным вопросам админисрации Ирбитского МО</t>
  </si>
  <si>
    <t>Главный специалист по стрительству администрации Ирбитского МО</t>
  </si>
  <si>
    <t>Отдел жилищно-коммунального хозяйства и охраны окружающей среды администрации Ирбитского МО</t>
  </si>
  <si>
    <t>Территориальные администрации Ирбитского МО</t>
  </si>
  <si>
    <t>Развитие системы дошкольного образования в Ирбитском МО, в том числе:</t>
  </si>
  <si>
    <t>9.2.3</t>
  </si>
  <si>
    <t>9.2.4</t>
  </si>
  <si>
    <t>9.2.5</t>
  </si>
  <si>
    <t>9.2.6</t>
  </si>
  <si>
    <t>Организация отдыха и оздоровления детей и подростков в Ирбитском МО</t>
  </si>
  <si>
    <t>9.3.1</t>
  </si>
  <si>
    <t>9.3.2</t>
  </si>
  <si>
    <t>9.3.3</t>
  </si>
  <si>
    <t>9.4</t>
  </si>
  <si>
    <t>9.4.1</t>
  </si>
  <si>
    <t>Организация деятельности МКУ «Центр развития образования», оказывающего услуги в сфере образования</t>
  </si>
  <si>
    <t>9.4.2</t>
  </si>
  <si>
    <t>9.4.3</t>
  </si>
  <si>
    <t>Организация предоставления дополнительного образования в сфере культуры</t>
  </si>
  <si>
    <t xml:space="preserve">Обеспечение деятельности МБУ  Центр хозяйственного обслуживания учреждений культуры Ирбитского МО </t>
  </si>
  <si>
    <t>Развитие физической культуры и спорта Ирбитского МО, в том числе:</t>
  </si>
  <si>
    <t>Молодежь Ирбитского МО</t>
  </si>
  <si>
    <t>11.2.2</t>
  </si>
  <si>
    <t>Патриотическое воспитание граждан Ирбитского МО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</si>
  <si>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</si>
  <si>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Проведение мероприятий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</si>
  <si>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11.4</t>
  </si>
  <si>
    <t xml:space="preserve">Отдел ГО и ЧС администрации Ирбитского МО </t>
  </si>
  <si>
    <t>Обеспечение функционирования первичных средств пожаротушения</t>
  </si>
  <si>
    <t>12.1.6</t>
  </si>
  <si>
    <t>Проведение аварийно-восстановительных работ по ликвидации чрезвычайных ситуаций природного и техногенного характера</t>
  </si>
  <si>
    <t>Приобретение систем оповещения населения об опасностях, возникающих при ведении боевых действий или вследствие этих действий</t>
  </si>
  <si>
    <t>Проведение сезонных мероприятий, по предупреждению чрезвычайных ситуаций природного и техногенного характера</t>
  </si>
  <si>
    <t>Оборудование передвижного пункта управления для работы в особый период и при ЧС, приобретение орг. техники, радиостанций</t>
  </si>
  <si>
    <t>12.2.2</t>
  </si>
  <si>
    <t>12.2.3</t>
  </si>
  <si>
    <t>12.2.4</t>
  </si>
  <si>
    <t>12.2.5</t>
  </si>
  <si>
    <t>12.2.6</t>
  </si>
  <si>
    <t>12.2.7</t>
  </si>
  <si>
    <t>Поддержание в работоспособном состоянии, устранение повреждений и проведение текущих ремонтов гидротехнических сооружений после прохождения паводка</t>
  </si>
  <si>
    <t>Страхование ГТС</t>
  </si>
  <si>
    <t>12.3.1</t>
  </si>
  <si>
    <t>12.3.2</t>
  </si>
  <si>
    <t>12.3.3</t>
  </si>
  <si>
    <t>Профилактика терроризма и экстремизма</t>
  </si>
  <si>
    <t>12.4.3</t>
  </si>
  <si>
    <t>12.5.2</t>
  </si>
  <si>
    <t>Повышение эффективности управления муниципальными финансами Ирбитского МО</t>
  </si>
  <si>
    <t>Экспертиза сметной документации на проведение работ по капитальному ремонту объектов коммунального комплекса</t>
  </si>
  <si>
    <t>Гаевская территориальная администрация</t>
  </si>
  <si>
    <t>8.1.</t>
  </si>
  <si>
    <t>Строительство детских площадок в носеленных пунктах Ирбитского МО, в том числе:</t>
  </si>
  <si>
    <t xml:space="preserve">Содержание мемориального  сквера "Бюста дважды герою СССР Г.А. Речкалову" в п. Зайково </t>
  </si>
  <si>
    <t xml:space="preserve">Приобретение спец. техники для коммунального хозяйства (мусоровоз) </t>
  </si>
  <si>
    <t>Мероприятие по регулированию численности безнадзорных собак на территории Ирбитского МО</t>
  </si>
  <si>
    <t>1.2.1.</t>
  </si>
  <si>
    <t>1.2.2.</t>
  </si>
  <si>
    <t>Улучшение жилищных условий граждан, проживающих в сельской местности</t>
  </si>
  <si>
    <t>Улучшение жилищных условий молодых семей и молодых специалистов</t>
  </si>
  <si>
    <t>Ремонт муниципальных жилых помещений, предоставляемых по договорам социального найма и договорам найма служебного жилого помещения</t>
  </si>
  <si>
    <t>Социальная поддержка</t>
  </si>
  <si>
    <t>МКУ "Служба субсидий Ирбитского МО"</t>
  </si>
  <si>
    <t>Оборудование, текущий ремонт  подъездов с площадками (пирсами) с твердым покрытием для установки пожарных  автомобилей и забора воды</t>
  </si>
  <si>
    <t>Приобретение стендов, памяток населению на противопожарную тематику для обучение населения и специалистов</t>
  </si>
  <si>
    <t>Закупка, списание средств радиационной, химической и биологической разведки и контроля</t>
  </si>
  <si>
    <t>Приобретение методической литературы, стендов, пособий и наглядной агитации по вопросам ГО и ЧС и безопасности людей на водных объектах</t>
  </si>
  <si>
    <t>Проведение предпаводковых мероприятий по обработке  и очистка головной части водосброса ГТС и послепаводкового обследования ГТС</t>
  </si>
  <si>
    <t>Установка видеокамер в местах массового пребывания граждан на объектах образования, культуры, в населенных пунктах Ирбитского МО</t>
  </si>
  <si>
    <t>Обеспечение транспортной безопасности объектов транспортной инфраструктуры на территории Ирбитского МО</t>
  </si>
  <si>
    <t>Изготовление информационных плакатов, стендов в целях разъяснению населению действующего законодательства</t>
  </si>
  <si>
    <t xml:space="preserve">Молодежная политика,  патриотическое воспитание, физическая культура и спорт </t>
  </si>
  <si>
    <t>Главный специалист по делам молодежи и спорта администрации Ирбитского МО</t>
  </si>
  <si>
    <t>Проведение физкультурно-оздоровительных  и спортивно-массовых  мероприятий</t>
  </si>
  <si>
    <t>Проведение мероприятий по приоритетным направлениям работы с молодежью</t>
  </si>
  <si>
    <t>Организация "Летней молодежной биржи труда"</t>
  </si>
  <si>
    <t>Разработка проекта планировки и проекта межевания: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</si>
  <si>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</si>
  <si>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Обеспечение организации бесплатного питания обучающихся в муниципальных общеобразовательных организациях</t>
  </si>
  <si>
    <t>Обеспечение государственных гарантий  прав граждан на получение общего образования в муниципальных общеобразовательных организациях</t>
  </si>
  <si>
    <t>Обеспечение мероприятий по приобретению и (или) замене автобусов, оснащению аппаратурой спутниковой навигации ГЛОНАСС, тахографами автобусов для подвоза обучающихся  в муниципальные общеобразовательные учреждения на условиях софинансирования</t>
  </si>
  <si>
    <t>Развитие системы дополнительного образования, отдыха, оздоровления и временной занятости детей в Ирбитском МО, в том числе: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</si>
  <si>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</t>
  </si>
  <si>
    <t>Организация временной занятости несовершеннолетних в возрасте 14 - 18 лет</t>
  </si>
  <si>
    <t xml:space="preserve">Организация деятельности Управления образования - органа местного самоуправления в сфере образования </t>
  </si>
  <si>
    <t>Организация и проведение  муниципальных мероприятий в сфере образования, в том числе организация и проведение единого государственного экзамена</t>
  </si>
  <si>
    <t>Развитие культуры и искусства, в том числе:</t>
  </si>
  <si>
    <t>Проведение ремонтных работ в зданиях и помещениях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</si>
  <si>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</si>
  <si>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Проведение ремонтных работ в зданиях и помещениях, к которых размещаются муниципальные детские школы искусств, и (или) укрепление материально-технической базы таких организаций (учреждений)</t>
  </si>
  <si>
    <t>Обеспечение деятельности  муниципальных органов (орган местного  самоуправления) - Управление культуры Ирбитского МО</t>
  </si>
  <si>
    <t>14.2</t>
  </si>
  <si>
    <t>Социальная поддерка по оплате жилого помещения и коммунальных услуг населения Ирбитского МО</t>
  </si>
  <si>
    <t>Поддержка общественной организации ветеранов войны, труда, боевых действий, государственной службы, пенсионеров Ирбитского МО</t>
  </si>
  <si>
    <t>финансовое управление администрации Ирбитского МО</t>
  </si>
  <si>
    <t>4.1.1</t>
  </si>
  <si>
    <t>4.1.2</t>
  </si>
  <si>
    <t>7</t>
  </si>
  <si>
    <t>4.2</t>
  </si>
  <si>
    <t>Энергосбережение и повышение энергетической эффективности</t>
  </si>
  <si>
    <t>5.2.2</t>
  </si>
  <si>
    <t>Благоустройство мест отдыха и создание комфортных условий для населения Ирбитского МО</t>
  </si>
  <si>
    <t>Обеспечение первичных мер пожарной безопасности, в том числе</t>
  </si>
  <si>
    <t>Обеспечение мероприятий по гражданской обороне, предупреждению и ликвидации чрезвычайных ситуаций природного и  техногенного характера, в том числе</t>
  </si>
  <si>
    <t>Развитие образования в сфере культуры и искусства, в том числе:</t>
  </si>
  <si>
    <t>Организация предоставления общего образования, создание условий для функционирования муниципальных общеобразовательных организаций, в том числе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</si>
  <si>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организаций, в том числе:</t>
  </si>
  <si>
    <t>Организация мероприятий по проведению капитальных ремонтов зданий и помещений муниципальных общеобразовательных организаций на условиях софинансирования, в том числе</t>
  </si>
  <si>
    <t>Капитальный ремонт пола в Пионерской СОШ</t>
  </si>
  <si>
    <t>Проведение инвентаризации сведений об объемах недвижимости и введение их в автоматизщированные базы данных для ведения Единого государственного реестра  недвижимости и земельных участков</t>
  </si>
  <si>
    <t>Осуществление кадастровых работ  в отношении объектов недвижимости  муниципальной собственности и земельных участков муниципальной и государственной собственности, право на которые не разграничены</t>
  </si>
  <si>
    <t>Определение рыночной стоимости объектов недвижимости земельных участков</t>
  </si>
  <si>
    <t>Общепрограммные  расходы</t>
  </si>
  <si>
    <t xml:space="preserve">Внесение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пункта, всего,    
из них:
</t>
  </si>
  <si>
    <t>с. Горки</t>
  </si>
  <si>
    <t>д. Кирга</t>
  </si>
  <si>
    <t>д. Кириллова</t>
  </si>
  <si>
    <t xml:space="preserve">Разработка карты (план) объекта землеустройства - границы населенного пункта,  всего,    </t>
  </si>
  <si>
    <t>с. Черновское</t>
  </si>
  <si>
    <t>с. Килачевское</t>
  </si>
  <si>
    <t>3.4.</t>
  </si>
  <si>
    <t>3.5.</t>
  </si>
  <si>
    <t xml:space="preserve">Формирование земельных участков
</t>
  </si>
  <si>
    <t>Ремонт автомобильной дороги общего пользования местного значения ул.Центральная с.Рудно Ирбитского района Свердловской области</t>
  </si>
  <si>
    <t>Ремонт автодорог от д.Косари до а-д Ирбит-д.Дубская км 2+675 общей протяженностью 7,059 км на территории Ирбитского района Свердловской области</t>
  </si>
  <si>
    <t>Ремонт а/д подъезд к д.Ерзовка Ирбитского района Свердловской области</t>
  </si>
  <si>
    <t>Ремонт моста через реку Боровая по ул. Первомайская в д. Боровая Ирбитского района</t>
  </si>
  <si>
    <t xml:space="preserve"> Экспертиза асфальтобетона</t>
  </si>
  <si>
    <t>Капитальный и текущий ремонт объектов теплоснабжения</t>
  </si>
  <si>
    <t>5.2.</t>
  </si>
  <si>
    <t>Капитальный и текущий ремонт объектов водоснабжения</t>
  </si>
  <si>
    <t>Модернизация уличного освещения населенных пунктов Ирбитского МО с использование энергоэффективных источников света</t>
  </si>
  <si>
    <t>Пьянковская территориальная администрация</t>
  </si>
  <si>
    <t>Дубская  территориальная администрация</t>
  </si>
  <si>
    <t>Ретневская территориальная администрация</t>
  </si>
  <si>
    <t>5.1.1.</t>
  </si>
  <si>
    <t>5.1.2.</t>
  </si>
  <si>
    <t>5.1.3.</t>
  </si>
  <si>
    <t>5.1.4.</t>
  </si>
  <si>
    <t>5.2.1.</t>
  </si>
  <si>
    <t>Технологическое присоединение к электрическим сетям блочных газовых котельных</t>
  </si>
  <si>
    <t>5.2.3.</t>
  </si>
  <si>
    <t>Строительство блочных газовых котельных, строительство межпоселковых газопроводов ГРС в Ирбитском районе Свердловской области, всего, из них:</t>
  </si>
  <si>
    <t>Строительство блочной газовой котельной по ул. Мира в п. Зайково</t>
  </si>
  <si>
    <t>Разработка проектно-сметной документации по объектам строительства блочных газовых котельных в Ирбитском районе Свердловской области , всего, из них:</t>
  </si>
  <si>
    <t>5.2.5.</t>
  </si>
  <si>
    <t xml:space="preserve">Модернизация топливно-энергетических объектов Ирбитского МО, из них </t>
  </si>
  <si>
    <t>Приобретение бункерных котлов д. Дубская</t>
  </si>
  <si>
    <t>Приобретение бункерных котлов д. Пьянково</t>
  </si>
  <si>
    <t>6.2.</t>
  </si>
  <si>
    <t>Взносы  на проведение капитального ремонта общего имущества в многоквартирных домах в доле муниципального имущества</t>
  </si>
  <si>
    <t xml:space="preserve"> Услуги по подготовке отчета, содержащего сведения о размере суммы платежей потребителей за коммунальные услуги (базовый период и текущий период) </t>
  </si>
  <si>
    <t>6.3.</t>
  </si>
  <si>
    <t xml:space="preserve"> Подготовка технического заключения жилого помещения</t>
  </si>
  <si>
    <t>Капитальный ремонт общего имущества многоквартирных домов в доле муниципального имущества на территории Ирбитского МО</t>
  </si>
  <si>
    <t>Строительство газораспределительных сетей в населенных пунктах Ирбитского МО Свердловской области, всего</t>
  </si>
  <si>
    <t>7.2.</t>
  </si>
  <si>
    <t>7.3.</t>
  </si>
  <si>
    <t xml:space="preserve"> Разработка ПСД на строительство сооружений биологической очистки сточных вод п. Зайково</t>
  </si>
  <si>
    <t>8.5.</t>
  </si>
  <si>
    <t>8.6.</t>
  </si>
  <si>
    <t>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</si>
  <si>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 xml:space="preserve"> Разработка проектов зон санитарной охраны источников централизованного хозяйственно-питьевого назначения  </t>
  </si>
  <si>
    <t>Бердюгинская территориальная администрация</t>
  </si>
  <si>
    <t>Гаевская  территориальная администрация</t>
  </si>
  <si>
    <t>Дубская территориальная администрация</t>
  </si>
  <si>
    <t>Стриганская территориальная администрация</t>
  </si>
  <si>
    <t>Приобретение бункерных котлов с. Горки</t>
  </si>
  <si>
    <t>Строительство блочной газовой котельной в с. Килачево</t>
  </si>
  <si>
    <t xml:space="preserve">д. Дубская </t>
  </si>
  <si>
    <t>2.2</t>
  </si>
  <si>
    <t>2.3</t>
  </si>
  <si>
    <t>2.4</t>
  </si>
  <si>
    <t>2.5</t>
  </si>
  <si>
    <t>5.2.4.</t>
  </si>
  <si>
    <t>9.5.</t>
  </si>
  <si>
    <t xml:space="preserve">Приобретение музыкального оборудования и костюмов в МАУ КЦ "Парад"  </t>
  </si>
  <si>
    <t>Приобретение оборудования, необходимого для реализации мероприятий по работе с молодежью</t>
  </si>
  <si>
    <t>Приведение состояния зданий дошкольных образовательных организаций в соответствие с требованиями строительных норм и правил по обеспечению их доступности для детей - инвалидов и других маломобильных групп населения (Бердюгинский детский сад)</t>
  </si>
  <si>
    <t>капитальный ремонт пожарных лестниц</t>
  </si>
  <si>
    <t>капитальные ремонты зданий и помещений Гаевского, Киргинского, Осинцевского, Ретневского, Харловского, Черновского детских садов</t>
  </si>
  <si>
    <t>10.1</t>
  </si>
  <si>
    <t>10.1.1</t>
  </si>
  <si>
    <t>10.1.2</t>
  </si>
  <si>
    <t>10.1.3</t>
  </si>
  <si>
    <t>10.1.3.1</t>
  </si>
  <si>
    <t>10.1.3.2</t>
  </si>
  <si>
    <t xml:space="preserve">Капитальные ремонты зданий и помещений Горкинской, Зайковской СОШ №1, Осинцевской, Пьянковской, Речкаловской, Фоминской школ </t>
  </si>
  <si>
    <t>10.2</t>
  </si>
  <si>
    <t>10.2.1</t>
  </si>
  <si>
    <t>10.2.2</t>
  </si>
  <si>
    <t>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в Стриганской и Ключевской СОШ</t>
  </si>
  <si>
    <t>10.3</t>
  </si>
  <si>
    <t>10.4</t>
  </si>
  <si>
    <t>Обеспечение реализации муниципальной программы Ирбитского МО "Развитие системы образования в Ирбитском МО до 2020 года"</t>
  </si>
  <si>
    <t>Подготовка проектов межевания земель сельскохозяйственного назначения.</t>
  </si>
  <si>
    <t>Финансовая и материально-техническая поддержка добровольной пожарной охраны</t>
  </si>
  <si>
    <t>Приобретение  стендов, памяток, листовок, буклетов подействиям населения при угрозе и совершении террористического акта</t>
  </si>
  <si>
    <t>Субсидия на поддержку народной дружины</t>
  </si>
  <si>
    <t>4.1.5</t>
  </si>
  <si>
    <t>Повышение безопасности дорожного движения на территории Ирбитского муниципального образования</t>
  </si>
  <si>
    <t>Субсидии на возмещение недополученных доходов юридическим лицам и индивидуальным предпринимателям осуществляющим пассажирские перевозки по социально-значимым маршрутам Ирбитского муниципального образования</t>
  </si>
  <si>
    <t>Содержание дорожной сети в населенных пунктах Ирбитского муниципального образования</t>
  </si>
  <si>
    <t>Освещение  дорожной сети в населенных пунктах Ирбитского муниципального образования, (в том числе разработка ПСД, проверка и экспертиза)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</si>
  <si>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</t>
  </si>
  <si>
    <t>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</t>
  </si>
  <si>
    <t>Изготовление карт маршрута регулярных перевозок и свидетельств об осуществлении перевозок по маршруту регулярных перевозок</t>
  </si>
  <si>
    <t>4.2.1</t>
  </si>
  <si>
    <t>4.2.2</t>
  </si>
  <si>
    <t>4.2.3</t>
  </si>
  <si>
    <t>4.2.4</t>
  </si>
  <si>
    <t>4.2.5</t>
  </si>
  <si>
    <t>4.2.6</t>
  </si>
  <si>
    <t>4.2.7</t>
  </si>
  <si>
    <t>Развитие и обеспечение сохранности автомобильных дорог общего пользования местного значения Ирбитского МО</t>
  </si>
  <si>
    <t>4.1.1.1</t>
  </si>
  <si>
    <t>4.1.1.2</t>
  </si>
  <si>
    <t>4.1.1.3</t>
  </si>
  <si>
    <t>4.1.1.4</t>
  </si>
  <si>
    <t>4.1.1.5</t>
  </si>
  <si>
    <t>Разработка ПСД на межпоселковые газопроводы Ирбитского района Свердловской области с. Черновское- с. Знаменское</t>
  </si>
  <si>
    <t>5.3</t>
  </si>
  <si>
    <t>5.3.1</t>
  </si>
  <si>
    <t>5.3.2</t>
  </si>
  <si>
    <t>5.3.3</t>
  </si>
  <si>
    <t>5.3.4</t>
  </si>
  <si>
    <t>6</t>
  </si>
  <si>
    <t>7.1.</t>
  </si>
  <si>
    <t>7.4.</t>
  </si>
  <si>
    <t>7.5.</t>
  </si>
  <si>
    <t>7.6.</t>
  </si>
  <si>
    <t>8.2</t>
  </si>
  <si>
    <t>8.3</t>
  </si>
  <si>
    <t>8.4</t>
  </si>
  <si>
    <t>8.7.</t>
  </si>
  <si>
    <t>8.8.</t>
  </si>
  <si>
    <t>9.1.3.1</t>
  </si>
  <si>
    <t>9.1.3.2</t>
  </si>
  <si>
    <t>9.2.2.1</t>
  </si>
  <si>
    <t>9.5.1</t>
  </si>
  <si>
    <t>9.5.2</t>
  </si>
  <si>
    <t>9.5.2.1</t>
  </si>
  <si>
    <t>9.5.2.2</t>
  </si>
  <si>
    <t>9.5.2.3</t>
  </si>
  <si>
    <t>10</t>
  </si>
  <si>
    <t>10.1.3.3</t>
  </si>
  <si>
    <t>11.2.3</t>
  </si>
  <si>
    <t>11.3.1</t>
  </si>
  <si>
    <t>11.3.2</t>
  </si>
  <si>
    <t>Ремонт территорий многоквартирных домов, проездов к дворовым территориям многоквартирных домов (с Стриганское ул.Октябрьская 78)</t>
  </si>
  <si>
    <t>Строительство объета газоснабжения с. Килачевское (окончание)</t>
  </si>
  <si>
    <t>Строительство объета газоснабжения д. Речкалова (окончание)</t>
  </si>
  <si>
    <t>Газоснабжение жилых домов в д. Мельникова (2017-2018гг)</t>
  </si>
  <si>
    <t>Строительство межпоселковых газопроводов ГРС в Ирбитском районе Свердловской области г. Ирбит- д. Дубская (2017-2018гг)</t>
  </si>
  <si>
    <t>Организация деятельности  культурно-досуговой сферы</t>
  </si>
  <si>
    <t>Ремонты сельских домов культуры (с.Осинцевское, д.Б.Кочевка, с.Якшинское, д.Першина, с.Пьянково)</t>
  </si>
  <si>
    <t>Ремонт районной библиотеки (косметический ремонт помещения библиотеки, капитальный ремонт подвального помещения : полы, двери, стены, отделка)</t>
  </si>
  <si>
    <t>Капитальный ремонт Зайковской детской музыкальной школы (2 этаж)</t>
  </si>
  <si>
    <t>Содержание и ремонт стадиона в п.Зайково (приобретение трибун, акарицидная обработка, окашивание стадиона)</t>
  </si>
  <si>
    <t>Обеспечение малоимущих граждан жилыми помещениями по договорам социального найма и работников социальной сферы по  договорам найма служебного жилого помещения муниципального жилищного фонда  Ирбитского муниципального образования</t>
  </si>
  <si>
    <t>14.1</t>
  </si>
  <si>
    <t>14.1.1</t>
  </si>
  <si>
    <t>14.1.2</t>
  </si>
  <si>
    <t>14.3</t>
  </si>
  <si>
    <t>1.3</t>
  </si>
  <si>
    <t>Установка: дорожных знаков, искуственных неровностей, ограждений и светофоров Т-7 в населенных пунктах Ирбитского МО (около школьных и дошкольных учреждений)</t>
  </si>
  <si>
    <t>Создание в Ирбитском муниципальном образовании (исходя из прогнозируемой потребности) новых мест в общеобразовательных организациях" до 2025 года</t>
  </si>
  <si>
    <t>Общепрограммные расходы (содержание ФМЦ)</t>
  </si>
  <si>
    <t>Общественная организация ветеранов войны, труда, боевых действий, государственной службы, пенсионеров Ирбитского МО</t>
  </si>
  <si>
    <t>Развитие и модернизация систем коммунальной инфраструктуры теплоснабжения, водоснабжения и водоотведения Ирбитского МО</t>
  </si>
  <si>
    <t>6.1.</t>
  </si>
  <si>
    <t>Примечание</t>
  </si>
  <si>
    <t>Объем финансирования, всего (тыс. руб.) план</t>
  </si>
  <si>
    <t>Объем финансирования, всего (тыс. руб.) факт</t>
  </si>
  <si>
    <t xml:space="preserve">Выделено дополнительно </t>
  </si>
  <si>
    <t>Завершение ремонта водозаборной скажины п. Зайково по ул. Панова перенесено на 2018год</t>
  </si>
  <si>
    <t>заявки на проведение экспертизы не поступило</t>
  </si>
  <si>
    <t>5.1.5</t>
  </si>
  <si>
    <t>Организация электро-, тепло-, газо- и водоснабжения населения, водоотведения, снабжения населения топливом, в том числе  на погашение обязательств перед ресурсоснабжающими организациями по расчетом за ранее потребленное топливо</t>
  </si>
  <si>
    <t>освоено по актам выполненных работ</t>
  </si>
  <si>
    <t>Выделено дополнительно</t>
  </si>
  <si>
    <t>Фоминская территориальная администрация</t>
  </si>
  <si>
    <t>Ницинская территориальная администрация</t>
  </si>
  <si>
    <t>Речкаловская территориальная администрация</t>
  </si>
  <si>
    <t>Осинцевская территориальная администрация</t>
  </si>
  <si>
    <t>денежные средства сняты, в связи с отсутствием заявок на техприсоединение</t>
  </si>
  <si>
    <t>выставлены счета по факту муниципальных квартир</t>
  </si>
  <si>
    <t>денежные  средства сняты, в связи с оплатой через областные субсидии</t>
  </si>
  <si>
    <t>освоено по мере поступлания заявок</t>
  </si>
  <si>
    <t>Произведен текущий ремонт кровли п. Зайково ул. Почтовая, 40. Капитальный ремонт МКД п. Зайково ул. Коммунистическая, 206 перенесен на 2018год.</t>
  </si>
  <si>
    <t>сняты денежные средства на оплату эл. энергии</t>
  </si>
  <si>
    <t>экономия за счет проведения аукциона</t>
  </si>
  <si>
    <t>по факту выполненных работ</t>
  </si>
  <si>
    <t>сняты денежные средства в связи с необходимостью обустройства контейнерных площадок по ТБО</t>
  </si>
  <si>
    <t>не было заявок от пассажироперевозчиков</t>
  </si>
  <si>
    <t>Мероприятия по поэтапному внедрению и реализации Всеросийского физкультурно-спортивного комплекса "Готов к труду и обороне"</t>
  </si>
  <si>
    <t>Создание спортивных площадок (оснащение спортивным оборудованием) для занятий уличной гимнастикой</t>
  </si>
  <si>
    <t>областная субсидия отменена</t>
  </si>
  <si>
    <t>11.5</t>
  </si>
  <si>
    <t>с. Ключи</t>
  </si>
  <si>
    <t>п. Спутник, с. Знаменское, д. Малая Речкалова, с. Ницинское, д. Новгородова</t>
  </si>
  <si>
    <t>После проведения открытого конкурса, заключен Муниципальный контракт на 458.85 т.р.</t>
  </si>
  <si>
    <t>После запроса по обоснованию цены, заключены Договора на 46.0 т.р. и 10.0 т.р. с единственным поставщиком</t>
  </si>
  <si>
    <t>После проведения открытых конкурсов на генпланы и правила землепользования и застройки, на сэкономленные средства заключен Муниципальный контракт на 550.0 т.р.</t>
  </si>
  <si>
    <t>После проведения открытых конкурсов на генпланы, на сэкономленные средства заключен Муниципальный контракт на 499.0 т.р.</t>
  </si>
  <si>
    <t xml:space="preserve">опережение Подрядчиком графика выполнения работ </t>
  </si>
  <si>
    <t>не освоено в связи с отсутствием субсидий из областного бюджета местному  в 2017году</t>
  </si>
  <si>
    <t>экономия за счет проведения конкурсной процедуры</t>
  </si>
  <si>
    <t>Уменьшилась необходимость в средствах в связи с неполным освоением работ в с.Рудно</t>
  </si>
  <si>
    <t>Ремонт моста в деревне Симанова</t>
  </si>
  <si>
    <t xml:space="preserve"> дополнительно за счет экономии</t>
  </si>
  <si>
    <t xml:space="preserve">за счет экономии </t>
  </si>
  <si>
    <t>Ремонт автомобильных дорог общего пользования местного значения Ирбитского района Свердловской области ( с.Чернорицкое ул. 8 Марта,
с.Черновское ул. Советская,
с.Пьянково ул. Гледяновская,
 ул.Набережная д. Нижняя,
 ул.Юбилейная, п.Зайково,
от ул.Советская до ул. 60 лет Октября д.Фомина,
ул.Полевая, ул.Новая д.Речкалова,
ул.Зеленая д.Волкова,
ул. Южная д.Коростелева)</t>
  </si>
  <si>
    <t>В связи с экономией, сложившейся в результате проводимых аукционов</t>
  </si>
  <si>
    <t>новая субсидия</t>
  </si>
  <si>
    <t>передвинуты денежные средства от Управления образования на трудоустройство несовершеннолетних</t>
  </si>
  <si>
    <t>увеличение комунальных расходов, услуг по содержанию, ГСМ и т.д.)</t>
  </si>
  <si>
    <t>увеличчение финнасирования за счет других мероприятий</t>
  </si>
  <si>
    <t>Дополнительно было финнасирования за счет других мероприятий</t>
  </si>
  <si>
    <t>Уменьшение областного бюджета в соответствии Постановлением Правительства; уменьшение местного бюджета  в связи с экономией</t>
  </si>
  <si>
    <t>Уменьшение местного бюджета в связи с экономией</t>
  </si>
  <si>
    <t>Запланированный на 2017 г. проект межевания  земель сельскохозяйственного назначения не был подготовлен по причине отсутствия необходимых документов. В связи с большим количеством оформляемых земельных долей, судебные разбирательства по ним были закончены только феврале 2018 г.</t>
  </si>
  <si>
    <t>Увеличение объема финансирования по общепрограммным расходам произошло за счет неучтенной выплаты при увольнении 2-х сотрудников</t>
  </si>
  <si>
    <t>Дополнительно проведены кадастровые работы в целях постановки на кадастровый учет земельных участков под объектами коммунального хозяйства</t>
  </si>
  <si>
    <t>Освоено не в полном объеме в связи с расторжением первоначального контракта и проведением повторного аукциона, в связи со сроками выполнения работ стал двухлетним (2017-2018)</t>
  </si>
  <si>
    <r>
      <rPr>
        <sz val="10"/>
        <color indexed="8"/>
        <rFont val="Times New Roman"/>
        <family val="1"/>
      </rPr>
      <t xml:space="preserve">В соответствии с объемом выделенных средств на основании постановлениия Правительства Свердловской области 
от 27.04.2017г. № 294- ПП «Об утверждении распределения субсидий из областного бюджета местным бюджетам муниципальных образований, расположенных на территории Свердловской области, предусмотренных государственной программой Свердловской области «Развитие агропромышленного комплекса и потребительского рынка Свердловской области до 2020 года» в 2017 году» 
</t>
    </r>
  </si>
  <si>
    <t>Увеличение стоимости ремонта а Гаевском, Киргинском, Осинцевском, Черновском детских садах</t>
  </si>
  <si>
    <t xml:space="preserve">Дополнительное финансирование на заработную плату и учебные расходы, в т.ч. учебники и доплнительное образование педагогических работников </t>
  </si>
  <si>
    <t>Дополнительное выделение средств из областного бюджета по соглашению №1072 от 03.11.2017</t>
  </si>
  <si>
    <t>экономия средств по причине болезни детей</t>
  </si>
  <si>
    <t>Приобретен 1 автобус, из запланированных 3-х</t>
  </si>
  <si>
    <t>Министерством предоставлена субсидия из областного бюджетана создание в общеобразовательных организациях, расположенных в сельской местности, условий для занятия физической культурой и спортом Ключевской СОШ</t>
  </si>
  <si>
    <t>Внебюджетный фонд уменьшен в связи с тем, что количество детей, получаемых дополнительную платную услугу по доп. Образованию, уменьшилось</t>
  </si>
  <si>
    <t>Возврат родительской платы в конце финансового года</t>
  </si>
  <si>
    <t>Средства переданы в МКУ Физкультурно-молодежный центр</t>
  </si>
  <si>
    <t>12. Общественная безопасность</t>
  </si>
  <si>
    <t xml:space="preserve">Организация мероприятий по проведению капитальных ремонтов зданий и помещений муниципальных организаций дошкольного образования, на условиях софинансирования </t>
  </si>
  <si>
    <t>Выделение дополнительных средств на капитальный ремонт</t>
  </si>
  <si>
    <t>9.1.4</t>
  </si>
  <si>
    <t>Дополнительно выделены средства по программе "Создание в Ирбитском муниципальном образовании (исходя из прогнозируемой потребности) новых мест в общеобразовательных организациях"</t>
  </si>
  <si>
    <t>Выделение дополнительных средств на повышение заработной платы работникам культуры</t>
  </si>
  <si>
    <t xml:space="preserve">Выделение дополнительных средств на капитальный ремонт Знаменского СДК, Бердюгинского СДК, административного здания ЦКС </t>
  </si>
  <si>
    <t>Уменьшение  в связи с переводом водителя в МБУ ЦХО</t>
  </si>
  <si>
    <t>Увеличение на заработную плату в связи  с недостатком ассигнований</t>
  </si>
  <si>
    <t>не все ипользовали финнсовые средства, территориальные администрации</t>
  </si>
  <si>
    <t>переведены на другуе мероприятия в прогарамме</t>
  </si>
  <si>
    <t>переведены на другие мероприятия в прогарамме</t>
  </si>
  <si>
    <t xml:space="preserve">не все территориальные адинистрации  ипользовали финнсовые средства </t>
  </si>
  <si>
    <t>Раздел 7.  Отчет о реализации программы социально-экономического развития Ирбитского муниципального образования за 2017 год</t>
  </si>
  <si>
    <t>7.1.  Отчет о выполнении плана мероприятий на 2017 год по реализации программы социально-экономического развития Ирбитского муниципального образования до 2020 года</t>
  </si>
  <si>
    <t>не возникло необходимости</t>
  </si>
  <si>
    <t>Разработка проектно-сметной документации на объект капитального ремонта автомобильной дороги общего пользования местного значения (с.Горки, с.Чубаровское - реконструкция)</t>
  </si>
  <si>
    <t>Работы не выполнены в срок (перенесены на 2018), по с.Чубаровскому проведена государственная экспертиза получено отрицательное заключение проектировщикам работы  не оплачены</t>
  </si>
  <si>
    <t xml:space="preserve">не освоено в связи с отсутствием субсидий из областного бюджета местному  в 2017 году на приобретение бункерных котлов </t>
  </si>
  <si>
    <t>не освоено в связи с отсутствием субсидий из областного бюджета местному  в 2017 году на строительство котельной</t>
  </si>
  <si>
    <t>освоено не в полном объеме в связи с экономией по фактически выполненным работам, денежные средства выделены из резервного фонда</t>
  </si>
  <si>
    <t xml:space="preserve">В связи с проведением проверок в отношении т/а надзорными органами были выявлены нарушения в сфере уличного освешения. Составлены административные протоколы, наложены штрафные санкуции за безучетное потребление эл. энергии  </t>
  </si>
  <si>
    <t>По предлписаниям ГИБДД были проведены дополнительные мероприятия по ремонту дорожного полотна, нанесению дорожной разметки, установка ИДН.</t>
  </si>
  <si>
    <t>Пионерская территориальная администрация: ремент ул. Раздольная, пер. Мелиораторов</t>
  </si>
  <si>
    <t>Харловская территориальная администрация: ремонт ул. Заречная</t>
  </si>
  <si>
    <t>Рудновская территориальная администрация: ремонт пешеходного моста</t>
  </si>
  <si>
    <t>Черновская СОШ</t>
  </si>
  <si>
    <t>Ключевская СОШ</t>
  </si>
  <si>
    <t>Килачевская СОШ</t>
  </si>
  <si>
    <t>Киргинская СОШ</t>
  </si>
  <si>
    <t>Рудновская СОШ</t>
  </si>
  <si>
    <t>Выделено 4 автобуза Министерством образования СО за счет средств областного бюджета взамен автобусов, срок эксплуатации которых закончен.</t>
  </si>
  <si>
    <t>По итогам  открытого конкурса, заключен Муниципальный контракт на 174.99 т.р.</t>
  </si>
  <si>
    <t>По итогам открытого конкурса, заключен Муниципальный контракт на 184.99 т.р.</t>
  </si>
  <si>
    <t xml:space="preserve">Управление образования   Управление культуры  , территориалные администрации   </t>
  </si>
  <si>
    <t>Заключен Договор подряда 
на сумму 98,00 тыс.руб., согласно которого работы должны быть выполнены 25.12.2017г. Оплата 
 будет произведена после выполнения работ в 2018 г</t>
  </si>
  <si>
    <t xml:space="preserve">Заключен Муниципальный контракт 
на сумму 99,50 тыс.руб., согласно которого работы должны быть выполнены 11.12.2017г.  Оплата 
 будет произведена после выполнения работ в 2018  .
</t>
  </si>
  <si>
    <t xml:space="preserve">После проведения открытых конкурсов на генпланы, на сэкономленные средства и за счет передвижки на Думе заключен Муниципальный контракт на сумму 275,19523 тыс.руб., согласно которого работы должны быть выполнены 15.12.2017г.  Оплата  будет произведена после выполнения работ в 2018 г 
</t>
  </si>
  <si>
    <t xml:space="preserve"> Внесение изменений в правила землепользования и застройки Ирбитского муниципального образования  
</t>
  </si>
  <si>
    <t xml:space="preserve">Реконструкция, капитальный ремонт и ремонт автомобильных дорог, мостов общего пользования местного значения Ирбитского района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</si>
</sst>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  <numFmt numFmtId="190" formatCode="000000"/>
  </numFmts>
  <fonts count="3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" fillId="25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1" fillId="24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 wrapText="1"/>
    </xf>
    <xf numFmtId="49" fontId="7" fillId="24" borderId="10" xfId="0" applyNumberFormat="1" applyFont="1" applyFill="1" applyBorder="1" applyAlignment="1">
      <alignment horizontal="left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left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183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6" fillId="25" borderId="10" xfId="0" applyFont="1" applyFill="1" applyBorder="1" applyAlignment="1">
      <alignment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4" fontId="0" fillId="25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5" fillId="25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4" fontId="3" fillId="25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14" fontId="9" fillId="24" borderId="10" xfId="0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2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vertical="center" wrapText="1"/>
    </xf>
    <xf numFmtId="0" fontId="9" fillId="25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12" fillId="25" borderId="10" xfId="0" applyFont="1" applyFill="1" applyBorder="1" applyAlignment="1">
      <alignment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wrapText="1"/>
    </xf>
    <xf numFmtId="4" fontId="9" fillId="24" borderId="10" xfId="0" applyNumberFormat="1" applyFont="1" applyFill="1" applyBorder="1" applyAlignment="1">
      <alignment horizontal="center" vertical="center" wrapText="1"/>
    </xf>
    <xf numFmtId="4" fontId="15" fillId="25" borderId="10" xfId="0" applyNumberFormat="1" applyFont="1" applyFill="1" applyBorder="1" applyAlignment="1">
      <alignment horizontal="center" vertical="center" wrapText="1"/>
    </xf>
    <xf numFmtId="4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83" fontId="5" fillId="24" borderId="10" xfId="0" applyNumberFormat="1" applyFont="1" applyFill="1" applyBorder="1" applyAlignment="1">
      <alignment horizontal="center" vertical="center" wrapText="1"/>
    </xf>
    <xf numFmtId="4" fontId="10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24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wrapText="1"/>
    </xf>
    <xf numFmtId="0" fontId="10" fillId="24" borderId="13" xfId="0" applyFon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24" borderId="12" xfId="0" applyNumberFormat="1" applyFont="1" applyFill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245"/>
  <sheetViews>
    <sheetView tabSelected="1" view="pageBreakPreview" zoomScale="90" zoomScaleSheetLayoutView="90" zoomScalePageLayoutView="0" workbookViewId="0" topLeftCell="A1">
      <pane xSplit="1" ySplit="5" topLeftCell="B2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1" sqref="N231"/>
    </sheetView>
  </sheetViews>
  <sheetFormatPr defaultColWidth="9.140625" defaultRowHeight="15"/>
  <cols>
    <col min="1" max="1" width="7.00390625" style="0" customWidth="1"/>
    <col min="2" max="2" width="28.28125" style="0" customWidth="1"/>
    <col min="3" max="3" width="13.28125" style="0" customWidth="1"/>
    <col min="4" max="4" width="12.421875" style="0" customWidth="1"/>
    <col min="5" max="6" width="11.57421875" style="0" customWidth="1"/>
    <col min="7" max="7" width="11.00390625" style="0" customWidth="1"/>
    <col min="8" max="8" width="12.7109375" style="0" customWidth="1"/>
    <col min="9" max="9" width="12.28125" style="0" customWidth="1"/>
    <col min="10" max="10" width="11.140625" style="0" customWidth="1"/>
    <col min="11" max="11" width="11.421875" style="0" customWidth="1"/>
    <col min="12" max="12" width="11.140625" style="0" customWidth="1"/>
    <col min="13" max="13" width="14.00390625" style="0" customWidth="1"/>
    <col min="14" max="14" width="22.57421875" style="104" customWidth="1"/>
    <col min="15" max="15" width="6.57421875" style="0" customWidth="1"/>
    <col min="16" max="16" width="9.7109375" style="0" bestFit="1" customWidth="1"/>
  </cols>
  <sheetData>
    <row r="1" ht="17.25" customHeight="1" hidden="1"/>
    <row r="2" spans="1:14" ht="25.5" customHeight="1">
      <c r="A2" s="124" t="s">
        <v>432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23.25" customHeight="1">
      <c r="A3" s="124" t="s">
        <v>433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8.75" customHeight="1">
      <c r="A4" s="117" t="s">
        <v>3</v>
      </c>
      <c r="B4" s="117" t="s">
        <v>4</v>
      </c>
      <c r="C4" s="117" t="s">
        <v>5</v>
      </c>
      <c r="D4" s="117" t="s">
        <v>356</v>
      </c>
      <c r="E4" s="117"/>
      <c r="F4" s="117"/>
      <c r="G4" s="117"/>
      <c r="H4" s="117"/>
      <c r="I4" s="117" t="s">
        <v>357</v>
      </c>
      <c r="J4" s="117"/>
      <c r="K4" s="117"/>
      <c r="L4" s="117"/>
      <c r="M4" s="117"/>
      <c r="N4" s="105" t="s">
        <v>355</v>
      </c>
    </row>
    <row r="5" spans="1:14" ht="37.5" customHeight="1">
      <c r="A5" s="117"/>
      <c r="B5" s="117"/>
      <c r="C5" s="117"/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106"/>
    </row>
    <row r="6" spans="1:15" s="3" customFormat="1" ht="15" customHeight="1">
      <c r="A6" s="39">
        <v>1</v>
      </c>
      <c r="B6" s="13" t="s">
        <v>11</v>
      </c>
      <c r="C6" s="5"/>
      <c r="D6" s="10">
        <f>D7+D8+D14+D11</f>
        <v>91524.70999999999</v>
      </c>
      <c r="E6" s="10">
        <f>E7+E8+E14</f>
        <v>19768.7</v>
      </c>
      <c r="F6" s="10">
        <f>F7+F8+F14</f>
        <v>39310</v>
      </c>
      <c r="G6" s="10">
        <f>G7+G8+G14</f>
        <v>5588</v>
      </c>
      <c r="H6" s="10">
        <f>H7+H8+H14</f>
        <v>26858.010000000002</v>
      </c>
      <c r="I6" s="10">
        <f>I7+I8+I14+I11</f>
        <v>67399.64899999999</v>
      </c>
      <c r="J6" s="10">
        <f>J7+J8+J14</f>
        <v>0</v>
      </c>
      <c r="K6" s="10">
        <f>K7+K8+K14</f>
        <v>41885.2</v>
      </c>
      <c r="L6" s="10">
        <f>L7+L8+L14</f>
        <v>5563.349</v>
      </c>
      <c r="M6" s="10">
        <f>M7+M8+M14</f>
        <v>19951.1</v>
      </c>
      <c r="N6" s="80"/>
      <c r="O6" s="50"/>
    </row>
    <row r="7" spans="1:16" ht="91.5" customHeight="1">
      <c r="A7" s="40" t="s">
        <v>36</v>
      </c>
      <c r="B7" s="52" t="s">
        <v>83</v>
      </c>
      <c r="C7" s="53" t="s">
        <v>12</v>
      </c>
      <c r="D7" s="9">
        <f>E7+F7+G7+H7</f>
        <v>680</v>
      </c>
      <c r="E7" s="9">
        <v>0</v>
      </c>
      <c r="F7" s="11">
        <v>310</v>
      </c>
      <c r="G7" s="9">
        <v>370</v>
      </c>
      <c r="H7" s="9">
        <v>0</v>
      </c>
      <c r="I7" s="21">
        <f aca="true" t="shared" si="0" ref="I7:I14">J7+K7+L7+M7</f>
        <v>622.4490000000001</v>
      </c>
      <c r="J7" s="77">
        <v>0</v>
      </c>
      <c r="K7" s="77">
        <v>267.1</v>
      </c>
      <c r="L7" s="77">
        <v>355.349</v>
      </c>
      <c r="M7" s="77">
        <v>0</v>
      </c>
      <c r="N7" s="94" t="s">
        <v>403</v>
      </c>
      <c r="P7" s="12"/>
    </row>
    <row r="8" spans="1:14" ht="88.5" customHeight="1">
      <c r="A8" s="36" t="s">
        <v>37</v>
      </c>
      <c r="B8" s="54" t="s">
        <v>13</v>
      </c>
      <c r="C8" s="145" t="s">
        <v>84</v>
      </c>
      <c r="D8" s="21">
        <f>E8+F8+G8+H8</f>
        <v>89526.70999999999</v>
      </c>
      <c r="E8" s="21">
        <f>E9+E10</f>
        <v>19768.7</v>
      </c>
      <c r="F8" s="21">
        <f>F9+F10</f>
        <v>39000</v>
      </c>
      <c r="G8" s="21">
        <f>G9+G10</f>
        <v>3900</v>
      </c>
      <c r="H8" s="21">
        <f>H9+H10</f>
        <v>26858.010000000002</v>
      </c>
      <c r="I8" s="21">
        <f t="shared" si="0"/>
        <v>65469.2</v>
      </c>
      <c r="J8" s="21">
        <v>0</v>
      </c>
      <c r="K8" s="21">
        <v>41618.1</v>
      </c>
      <c r="L8" s="21">
        <v>3900</v>
      </c>
      <c r="M8" s="21">
        <v>19951.1</v>
      </c>
      <c r="N8" s="158" t="s">
        <v>409</v>
      </c>
    </row>
    <row r="9" spans="1:14" ht="56.25" customHeight="1">
      <c r="A9" s="36" t="s">
        <v>140</v>
      </c>
      <c r="B9" s="54" t="s">
        <v>142</v>
      </c>
      <c r="C9" s="146"/>
      <c r="D9" s="21">
        <f>E9+F9+G9+H9</f>
        <v>26858.010000000002</v>
      </c>
      <c r="E9" s="21">
        <v>5930.61</v>
      </c>
      <c r="F9" s="21">
        <v>11700</v>
      </c>
      <c r="G9" s="21">
        <v>1170</v>
      </c>
      <c r="H9" s="21">
        <v>8057.4</v>
      </c>
      <c r="I9" s="21">
        <f t="shared" si="0"/>
        <v>17410.2</v>
      </c>
      <c r="J9" s="21">
        <v>0</v>
      </c>
      <c r="K9" s="21">
        <v>11026.7</v>
      </c>
      <c r="L9" s="21">
        <v>1035</v>
      </c>
      <c r="M9" s="21">
        <v>5348.5</v>
      </c>
      <c r="N9" s="159"/>
    </row>
    <row r="10" spans="1:14" ht="45" customHeight="1">
      <c r="A10" s="36" t="s">
        <v>141</v>
      </c>
      <c r="B10" s="54" t="s">
        <v>143</v>
      </c>
      <c r="C10" s="146"/>
      <c r="D10" s="21">
        <f>E10+F10+G10+H10</f>
        <v>62668.7</v>
      </c>
      <c r="E10" s="21">
        <v>13838.09</v>
      </c>
      <c r="F10" s="21">
        <v>27300</v>
      </c>
      <c r="G10" s="21">
        <v>2730</v>
      </c>
      <c r="H10" s="21">
        <v>18800.61</v>
      </c>
      <c r="I10" s="21">
        <f t="shared" si="0"/>
        <v>48059</v>
      </c>
      <c r="J10" s="21">
        <v>0</v>
      </c>
      <c r="K10" s="21">
        <v>30591.4</v>
      </c>
      <c r="L10" s="21">
        <v>2865</v>
      </c>
      <c r="M10" s="21">
        <v>14602.6</v>
      </c>
      <c r="N10" s="160"/>
    </row>
    <row r="11" spans="1:14" ht="73.5" customHeight="1" hidden="1">
      <c r="A11" s="36"/>
      <c r="B11" s="56"/>
      <c r="C11" s="146"/>
      <c r="D11" s="21"/>
      <c r="E11" s="21"/>
      <c r="F11" s="21"/>
      <c r="G11" s="21"/>
      <c r="H11" s="21"/>
      <c r="I11" s="21">
        <f t="shared" si="0"/>
        <v>0</v>
      </c>
      <c r="J11" s="21"/>
      <c r="K11" s="21"/>
      <c r="L11" s="21"/>
      <c r="M11" s="21"/>
      <c r="N11" s="97"/>
    </row>
    <row r="12" spans="1:14" ht="50.25" customHeight="1" hidden="1">
      <c r="A12" s="36"/>
      <c r="B12" s="56"/>
      <c r="C12" s="146"/>
      <c r="D12" s="21"/>
      <c r="E12" s="21"/>
      <c r="F12" s="21"/>
      <c r="G12" s="21"/>
      <c r="H12" s="21"/>
      <c r="I12" s="21">
        <f t="shared" si="0"/>
        <v>0</v>
      </c>
      <c r="J12" s="21"/>
      <c r="K12" s="21"/>
      <c r="L12" s="21"/>
      <c r="M12" s="21"/>
      <c r="N12" s="97"/>
    </row>
    <row r="13" spans="1:14" ht="43.5" customHeight="1" hidden="1">
      <c r="A13" s="36"/>
      <c r="B13" s="56"/>
      <c r="C13" s="146"/>
      <c r="D13" s="21"/>
      <c r="E13" s="21"/>
      <c r="F13" s="21"/>
      <c r="G13" s="21"/>
      <c r="H13" s="21"/>
      <c r="I13" s="21">
        <f t="shared" si="0"/>
        <v>0</v>
      </c>
      <c r="J13" s="21"/>
      <c r="K13" s="21"/>
      <c r="L13" s="21"/>
      <c r="M13" s="21"/>
      <c r="N13" s="97"/>
    </row>
    <row r="14" spans="1:14" ht="76.5">
      <c r="A14" s="36" t="s">
        <v>348</v>
      </c>
      <c r="B14" s="56" t="s">
        <v>14</v>
      </c>
      <c r="C14" s="55" t="s">
        <v>12</v>
      </c>
      <c r="D14" s="21">
        <f>E14+F14+G14+H14</f>
        <v>1318</v>
      </c>
      <c r="E14" s="21">
        <v>0</v>
      </c>
      <c r="F14" s="21">
        <v>0</v>
      </c>
      <c r="G14" s="21">
        <v>1318</v>
      </c>
      <c r="H14" s="21">
        <v>0</v>
      </c>
      <c r="I14" s="21">
        <f t="shared" si="0"/>
        <v>1308</v>
      </c>
      <c r="J14" s="74">
        <v>0</v>
      </c>
      <c r="K14" s="74">
        <v>0</v>
      </c>
      <c r="L14" s="74">
        <v>1308</v>
      </c>
      <c r="M14" s="74">
        <v>0</v>
      </c>
      <c r="N14" s="94" t="s">
        <v>404</v>
      </c>
    </row>
    <row r="15" spans="1:14" s="3" customFormat="1" ht="15" customHeight="1">
      <c r="A15" s="41">
        <v>2</v>
      </c>
      <c r="B15" s="57" t="s">
        <v>15</v>
      </c>
      <c r="C15" s="58"/>
      <c r="D15" s="14">
        <f aca="true" t="shared" si="1" ref="D15:M15">D16+D17+D18+D19+D20</f>
        <v>2775.388</v>
      </c>
      <c r="E15" s="14">
        <f t="shared" si="1"/>
        <v>0</v>
      </c>
      <c r="F15" s="14">
        <f t="shared" si="1"/>
        <v>0</v>
      </c>
      <c r="G15" s="14">
        <f t="shared" si="1"/>
        <v>2775.388</v>
      </c>
      <c r="H15" s="14">
        <f t="shared" si="1"/>
        <v>0</v>
      </c>
      <c r="I15" s="14">
        <f>I16+I17+I18+I19+I20</f>
        <v>2773.4700000000003</v>
      </c>
      <c r="J15" s="14">
        <f t="shared" si="1"/>
        <v>0</v>
      </c>
      <c r="K15" s="14">
        <f t="shared" si="1"/>
        <v>0</v>
      </c>
      <c r="L15" s="14">
        <f t="shared" si="1"/>
        <v>2773.4700000000003</v>
      </c>
      <c r="M15" s="14">
        <f t="shared" si="1"/>
        <v>0</v>
      </c>
      <c r="N15" s="98"/>
    </row>
    <row r="16" spans="1:14" ht="103.5" customHeight="1">
      <c r="A16" s="36" t="s">
        <v>38</v>
      </c>
      <c r="B16" s="56" t="s">
        <v>194</v>
      </c>
      <c r="C16" s="145" t="s">
        <v>16</v>
      </c>
      <c r="D16" s="21">
        <f>E16+F16+G16+H16</f>
        <v>754</v>
      </c>
      <c r="E16" s="21">
        <v>0</v>
      </c>
      <c r="F16" s="21">
        <v>0</v>
      </c>
      <c r="G16" s="21">
        <v>754</v>
      </c>
      <c r="H16" s="21">
        <v>0</v>
      </c>
      <c r="I16" s="21">
        <f>J16+K16+L16+M16</f>
        <v>794.06</v>
      </c>
      <c r="J16" s="21">
        <v>0</v>
      </c>
      <c r="K16" s="21">
        <v>0</v>
      </c>
      <c r="L16" s="21">
        <v>794.06</v>
      </c>
      <c r="M16" s="21">
        <v>0</v>
      </c>
      <c r="N16" s="96" t="s">
        <v>407</v>
      </c>
    </row>
    <row r="17" spans="1:15" ht="102.75" customHeight="1">
      <c r="A17" s="36" t="s">
        <v>254</v>
      </c>
      <c r="B17" s="56" t="s">
        <v>193</v>
      </c>
      <c r="C17" s="145"/>
      <c r="D17" s="21">
        <f>E17+F17+G17+H17</f>
        <v>30</v>
      </c>
      <c r="E17" s="21">
        <v>0</v>
      </c>
      <c r="F17" s="21">
        <v>0</v>
      </c>
      <c r="G17" s="21">
        <v>30</v>
      </c>
      <c r="H17" s="21">
        <v>0</v>
      </c>
      <c r="I17" s="21">
        <f>J17+K17+L17+M17</f>
        <v>29.94</v>
      </c>
      <c r="J17" s="21">
        <v>0</v>
      </c>
      <c r="K17" s="21">
        <v>0</v>
      </c>
      <c r="L17" s="21">
        <v>29.94</v>
      </c>
      <c r="M17" s="21">
        <v>0</v>
      </c>
      <c r="N17" s="79"/>
      <c r="O17" s="43"/>
    </row>
    <row r="18" spans="1:15" ht="50.25" customHeight="1">
      <c r="A18" s="36" t="s">
        <v>255</v>
      </c>
      <c r="B18" s="56" t="s">
        <v>195</v>
      </c>
      <c r="C18" s="145"/>
      <c r="D18" s="21">
        <f>E18+F18+G18+H18</f>
        <v>60</v>
      </c>
      <c r="E18" s="21">
        <v>0</v>
      </c>
      <c r="F18" s="21">
        <v>0</v>
      </c>
      <c r="G18" s="21">
        <v>60</v>
      </c>
      <c r="H18" s="21">
        <v>0</v>
      </c>
      <c r="I18" s="21">
        <f>J18+K18+L18+M18</f>
        <v>60</v>
      </c>
      <c r="J18" s="21">
        <v>0</v>
      </c>
      <c r="K18" s="21">
        <v>0</v>
      </c>
      <c r="L18" s="21">
        <v>60</v>
      </c>
      <c r="M18" s="21">
        <v>0</v>
      </c>
      <c r="N18" s="79"/>
      <c r="O18" s="43"/>
    </row>
    <row r="19" spans="1:15" ht="177.75" customHeight="1">
      <c r="A19" s="36" t="s">
        <v>256</v>
      </c>
      <c r="B19" s="56" t="s">
        <v>279</v>
      </c>
      <c r="C19" s="145"/>
      <c r="D19" s="21">
        <f>E19+F19+G19+H19</f>
        <v>100</v>
      </c>
      <c r="E19" s="21">
        <v>0</v>
      </c>
      <c r="F19" s="21">
        <v>0</v>
      </c>
      <c r="G19" s="21">
        <v>100</v>
      </c>
      <c r="H19" s="21">
        <v>0</v>
      </c>
      <c r="I19" s="21">
        <f>J19+K19+L19+M19</f>
        <v>0</v>
      </c>
      <c r="J19" s="21">
        <v>0</v>
      </c>
      <c r="K19" s="21">
        <v>0</v>
      </c>
      <c r="L19" s="21">
        <v>0</v>
      </c>
      <c r="M19" s="21">
        <v>0</v>
      </c>
      <c r="N19" s="79" t="s">
        <v>405</v>
      </c>
      <c r="O19" s="43"/>
    </row>
    <row r="20" spans="1:14" ht="79.5" customHeight="1">
      <c r="A20" s="36" t="s">
        <v>257</v>
      </c>
      <c r="B20" s="56" t="s">
        <v>196</v>
      </c>
      <c r="C20" s="145"/>
      <c r="D20" s="21">
        <f>E20+F20+G20+H20</f>
        <v>1831.388</v>
      </c>
      <c r="E20" s="21">
        <v>0</v>
      </c>
      <c r="F20" s="21">
        <v>0</v>
      </c>
      <c r="G20" s="21">
        <v>1831.388</v>
      </c>
      <c r="H20" s="21">
        <v>0</v>
      </c>
      <c r="I20" s="21">
        <f>J20+K20+L20+M20</f>
        <v>1889.47</v>
      </c>
      <c r="J20" s="21">
        <v>0</v>
      </c>
      <c r="K20" s="21">
        <v>0</v>
      </c>
      <c r="L20" s="21">
        <v>1889.47</v>
      </c>
      <c r="M20" s="21">
        <v>0</v>
      </c>
      <c r="N20" s="95" t="s">
        <v>406</v>
      </c>
    </row>
    <row r="21" spans="1:15" s="3" customFormat="1" ht="15" customHeight="1">
      <c r="A21" s="41">
        <v>3</v>
      </c>
      <c r="B21" s="57" t="s">
        <v>17</v>
      </c>
      <c r="C21" s="59"/>
      <c r="D21" s="14">
        <f aca="true" t="shared" si="2" ref="D21:M21">D22+D26+D28+D32+D33</f>
        <v>2550</v>
      </c>
      <c r="E21" s="14">
        <f t="shared" si="2"/>
        <v>0</v>
      </c>
      <c r="F21" s="14">
        <f t="shared" si="2"/>
        <v>0</v>
      </c>
      <c r="G21" s="14">
        <f t="shared" si="2"/>
        <v>2550</v>
      </c>
      <c r="H21" s="14">
        <f t="shared" si="2"/>
        <v>0</v>
      </c>
      <c r="I21" s="14">
        <f>I22+I26+I28+I32+I33</f>
        <v>1923.83</v>
      </c>
      <c r="J21" s="14">
        <f t="shared" si="2"/>
        <v>0</v>
      </c>
      <c r="K21" s="14">
        <f t="shared" si="2"/>
        <v>0</v>
      </c>
      <c r="L21" s="14">
        <f t="shared" si="2"/>
        <v>1923.83</v>
      </c>
      <c r="M21" s="14">
        <f t="shared" si="2"/>
        <v>0</v>
      </c>
      <c r="N21" s="80"/>
      <c r="O21" s="50"/>
    </row>
    <row r="22" spans="1:14" ht="106.5" customHeight="1">
      <c r="A22" s="153" t="s">
        <v>39</v>
      </c>
      <c r="B22" s="56" t="s">
        <v>197</v>
      </c>
      <c r="C22" s="145" t="s">
        <v>18</v>
      </c>
      <c r="D22" s="21">
        <f>D23+D24</f>
        <v>1230</v>
      </c>
      <c r="E22" s="21">
        <f>E23+E25</f>
        <v>0</v>
      </c>
      <c r="F22" s="21">
        <f>F23+F25</f>
        <v>0</v>
      </c>
      <c r="G22" s="21">
        <v>1230</v>
      </c>
      <c r="H22" s="21">
        <f>H23+H25</f>
        <v>0</v>
      </c>
      <c r="I22" s="21">
        <f>I23+I24+I25</f>
        <v>858.98</v>
      </c>
      <c r="J22" s="21">
        <v>0</v>
      </c>
      <c r="K22" s="21">
        <v>0</v>
      </c>
      <c r="L22" s="21">
        <f>L23+L24+L25</f>
        <v>858.98</v>
      </c>
      <c r="M22" s="21">
        <v>0</v>
      </c>
      <c r="N22" s="97"/>
    </row>
    <row r="23" spans="1:14" ht="51">
      <c r="A23" s="153"/>
      <c r="B23" s="56" t="s">
        <v>198</v>
      </c>
      <c r="C23" s="145"/>
      <c r="D23" s="21">
        <f>G23</f>
        <v>620</v>
      </c>
      <c r="E23" s="21">
        <v>0</v>
      </c>
      <c r="F23" s="21">
        <v>0</v>
      </c>
      <c r="G23" s="21">
        <v>620</v>
      </c>
      <c r="H23" s="21">
        <v>0</v>
      </c>
      <c r="I23" s="21">
        <f>L23</f>
        <v>174.99</v>
      </c>
      <c r="J23" s="21">
        <v>0</v>
      </c>
      <c r="K23" s="21">
        <v>0</v>
      </c>
      <c r="L23" s="21">
        <v>174.99</v>
      </c>
      <c r="M23" s="21">
        <v>0</v>
      </c>
      <c r="N23" s="99" t="s">
        <v>451</v>
      </c>
    </row>
    <row r="24" spans="1:14" ht="51">
      <c r="A24" s="153"/>
      <c r="B24" s="56" t="s">
        <v>199</v>
      </c>
      <c r="C24" s="145"/>
      <c r="D24" s="21">
        <f>G24</f>
        <v>610</v>
      </c>
      <c r="E24" s="21">
        <v>0</v>
      </c>
      <c r="F24" s="21">
        <v>0</v>
      </c>
      <c r="G24" s="21">
        <v>610</v>
      </c>
      <c r="H24" s="21">
        <v>0</v>
      </c>
      <c r="I24" s="21">
        <f>L24</f>
        <v>184.99</v>
      </c>
      <c r="J24" s="21">
        <v>0</v>
      </c>
      <c r="K24" s="21">
        <v>0</v>
      </c>
      <c r="L24" s="21">
        <v>184.99</v>
      </c>
      <c r="M24" s="21">
        <v>0</v>
      </c>
      <c r="N24" s="99" t="s">
        <v>452</v>
      </c>
    </row>
    <row r="25" spans="1:14" ht="79.5" customHeight="1">
      <c r="A25" s="153"/>
      <c r="B25" s="161" t="s">
        <v>383</v>
      </c>
      <c r="C25" s="145"/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21">
        <v>499</v>
      </c>
      <c r="J25" s="21">
        <v>0</v>
      </c>
      <c r="K25" s="21">
        <v>0</v>
      </c>
      <c r="L25" s="21">
        <v>499</v>
      </c>
      <c r="M25" s="21">
        <v>0</v>
      </c>
      <c r="N25" s="99" t="s">
        <v>388</v>
      </c>
    </row>
    <row r="26" spans="1:14" ht="24" customHeight="1">
      <c r="A26" s="131" t="s">
        <v>40</v>
      </c>
      <c r="B26" s="56" t="s">
        <v>160</v>
      </c>
      <c r="C26" s="145"/>
      <c r="D26" s="21">
        <f>D27</f>
        <v>350</v>
      </c>
      <c r="E26" s="21">
        <f>E27</f>
        <v>0</v>
      </c>
      <c r="F26" s="21">
        <f>F27</f>
        <v>0</v>
      </c>
      <c r="G26" s="21">
        <f>G27</f>
        <v>350</v>
      </c>
      <c r="H26" s="21">
        <f>H27</f>
        <v>0</v>
      </c>
      <c r="I26" s="21">
        <v>550</v>
      </c>
      <c r="J26" s="21">
        <v>0</v>
      </c>
      <c r="K26" s="21">
        <v>0</v>
      </c>
      <c r="L26" s="21">
        <v>550</v>
      </c>
      <c r="M26" s="21">
        <v>0</v>
      </c>
      <c r="N26" s="97"/>
    </row>
    <row r="27" spans="1:14" ht="87.75" customHeight="1">
      <c r="A27" s="132"/>
      <c r="B27" s="56" t="s">
        <v>200</v>
      </c>
      <c r="C27" s="145"/>
      <c r="D27" s="21">
        <f>G27</f>
        <v>350</v>
      </c>
      <c r="E27" s="21">
        <v>0</v>
      </c>
      <c r="F27" s="21">
        <v>0</v>
      </c>
      <c r="G27" s="21">
        <v>350</v>
      </c>
      <c r="H27" s="21">
        <v>0</v>
      </c>
      <c r="I27" s="21">
        <f>L27</f>
        <v>550</v>
      </c>
      <c r="J27" s="21">
        <v>0</v>
      </c>
      <c r="K27" s="21">
        <v>0</v>
      </c>
      <c r="L27" s="21">
        <v>550</v>
      </c>
      <c r="M27" s="21">
        <v>0</v>
      </c>
      <c r="N27" s="100" t="s">
        <v>387</v>
      </c>
    </row>
    <row r="28" spans="1:14" ht="38.25">
      <c r="A28" s="131" t="s">
        <v>41</v>
      </c>
      <c r="B28" s="56" t="s">
        <v>201</v>
      </c>
      <c r="C28" s="145"/>
      <c r="D28" s="21">
        <f>D29+D31</f>
        <v>100</v>
      </c>
      <c r="E28" s="21">
        <f>E29+E31</f>
        <v>0</v>
      </c>
      <c r="F28" s="21">
        <f>F29+F31</f>
        <v>0</v>
      </c>
      <c r="G28" s="21">
        <f>G29+G31</f>
        <v>100</v>
      </c>
      <c r="H28" s="21">
        <f>H29+H31</f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97"/>
    </row>
    <row r="29" spans="1:14" ht="99.75" customHeight="1">
      <c r="A29" s="116"/>
      <c r="B29" s="56" t="s">
        <v>202</v>
      </c>
      <c r="C29" s="145"/>
      <c r="D29" s="21">
        <f>E29+F29+G29+H29</f>
        <v>100</v>
      </c>
      <c r="E29" s="21">
        <v>0</v>
      </c>
      <c r="F29" s="21">
        <v>0</v>
      </c>
      <c r="G29" s="21">
        <v>100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100" t="s">
        <v>454</v>
      </c>
    </row>
    <row r="30" spans="1:14" ht="108" customHeight="1">
      <c r="A30" s="116"/>
      <c r="B30" s="56" t="s">
        <v>203</v>
      </c>
      <c r="C30" s="145"/>
      <c r="D30" s="21">
        <f>E30+F30+G30+H30</f>
        <v>100</v>
      </c>
      <c r="E30" s="21">
        <v>0</v>
      </c>
      <c r="F30" s="21">
        <v>0</v>
      </c>
      <c r="G30" s="21">
        <v>100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00" t="s">
        <v>455</v>
      </c>
    </row>
    <row r="31" spans="1:14" ht="175.5" customHeight="1">
      <c r="A31" s="132"/>
      <c r="B31" s="161" t="s">
        <v>384</v>
      </c>
      <c r="C31" s="145"/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00" t="s">
        <v>456</v>
      </c>
    </row>
    <row r="32" spans="1:14" ht="51" customHeight="1">
      <c r="A32" s="24" t="s">
        <v>204</v>
      </c>
      <c r="B32" s="60" t="s">
        <v>457</v>
      </c>
      <c r="C32" s="145"/>
      <c r="D32" s="21">
        <f>E32+F32+G32+H32</f>
        <v>800</v>
      </c>
      <c r="E32" s="21">
        <v>0</v>
      </c>
      <c r="F32" s="21">
        <v>0</v>
      </c>
      <c r="G32" s="21">
        <v>800</v>
      </c>
      <c r="H32" s="21">
        <v>0</v>
      </c>
      <c r="I32" s="21">
        <f>L32</f>
        <v>458.85</v>
      </c>
      <c r="J32" s="21">
        <v>0</v>
      </c>
      <c r="K32" s="21">
        <v>0</v>
      </c>
      <c r="L32" s="21">
        <v>458.85</v>
      </c>
      <c r="M32" s="21">
        <v>0</v>
      </c>
      <c r="N32" s="99" t="s">
        <v>385</v>
      </c>
    </row>
    <row r="33" spans="1:14" ht="78.75" customHeight="1">
      <c r="A33" s="36" t="s">
        <v>205</v>
      </c>
      <c r="B33" s="60" t="s">
        <v>206</v>
      </c>
      <c r="C33" s="145"/>
      <c r="D33" s="21">
        <f>E33+F33+G33+H33</f>
        <v>70</v>
      </c>
      <c r="E33" s="21">
        <v>0</v>
      </c>
      <c r="F33" s="21">
        <v>0</v>
      </c>
      <c r="G33" s="21">
        <v>70</v>
      </c>
      <c r="H33" s="21">
        <v>0</v>
      </c>
      <c r="I33" s="21">
        <f>L33</f>
        <v>56</v>
      </c>
      <c r="J33" s="21">
        <v>0</v>
      </c>
      <c r="K33" s="21">
        <v>0</v>
      </c>
      <c r="L33" s="21">
        <v>56</v>
      </c>
      <c r="M33" s="21">
        <v>0</v>
      </c>
      <c r="N33" s="99" t="s">
        <v>386</v>
      </c>
    </row>
    <row r="34" spans="1:14" s="3" customFormat="1" ht="15" customHeight="1">
      <c r="A34" s="42">
        <v>4</v>
      </c>
      <c r="B34" s="57" t="s">
        <v>42</v>
      </c>
      <c r="C34" s="58"/>
      <c r="D34" s="14">
        <f aca="true" t="shared" si="3" ref="D34:M34">D35+D50</f>
        <v>60011.000100000005</v>
      </c>
      <c r="E34" s="14">
        <f t="shared" si="3"/>
        <v>0</v>
      </c>
      <c r="F34" s="14">
        <f t="shared" si="3"/>
        <v>0</v>
      </c>
      <c r="G34" s="14">
        <f t="shared" si="3"/>
        <v>58911.000100000005</v>
      </c>
      <c r="H34" s="14">
        <f t="shared" si="3"/>
        <v>1100</v>
      </c>
      <c r="I34" s="14">
        <f t="shared" si="3"/>
        <v>52398.377479999996</v>
      </c>
      <c r="J34" s="14">
        <f t="shared" si="3"/>
        <v>0</v>
      </c>
      <c r="K34" s="14">
        <f t="shared" si="3"/>
        <v>0</v>
      </c>
      <c r="L34" s="14">
        <f t="shared" si="3"/>
        <v>52398.377479999996</v>
      </c>
      <c r="M34" s="14">
        <f t="shared" si="3"/>
        <v>0</v>
      </c>
      <c r="N34" s="98"/>
    </row>
    <row r="35" spans="1:14" s="6" customFormat="1" ht="63.75">
      <c r="A35" s="37" t="s">
        <v>43</v>
      </c>
      <c r="B35" s="61" t="s">
        <v>298</v>
      </c>
      <c r="C35" s="128" t="s">
        <v>85</v>
      </c>
      <c r="D35" s="25">
        <f>D36+D43+D44+D45+D46</f>
        <v>32352.0001</v>
      </c>
      <c r="E35" s="25">
        <f>E36+E43+E44+E45+E46</f>
        <v>0</v>
      </c>
      <c r="F35" s="25">
        <f>F36+F43+F44+F45+F46</f>
        <v>0</v>
      </c>
      <c r="G35" s="25">
        <f>G36+G43+G44+G45+G46</f>
        <v>32352.0001</v>
      </c>
      <c r="H35" s="25">
        <f aca="true" t="shared" si="4" ref="H35:M35">H36+H43+H44+H45+H46</f>
        <v>0</v>
      </c>
      <c r="I35" s="25">
        <f t="shared" si="4"/>
        <v>22234.177479999995</v>
      </c>
      <c r="J35" s="25">
        <f t="shared" si="4"/>
        <v>0</v>
      </c>
      <c r="K35" s="25">
        <f t="shared" si="4"/>
        <v>0</v>
      </c>
      <c r="L35" s="25">
        <f>L36+L43+L44+L45+L46</f>
        <v>22234.177479999995</v>
      </c>
      <c r="M35" s="25">
        <f t="shared" si="4"/>
        <v>0</v>
      </c>
      <c r="N35" s="101"/>
    </row>
    <row r="36" spans="1:14" s="6" customFormat="1" ht="63.75">
      <c r="A36" s="37" t="s">
        <v>179</v>
      </c>
      <c r="B36" s="61" t="s">
        <v>458</v>
      </c>
      <c r="C36" s="134"/>
      <c r="D36" s="25">
        <f>D37+D38+D39+D40+D42</f>
        <v>23982.3581</v>
      </c>
      <c r="E36" s="25">
        <f>E37+E38+E39+E40+E42</f>
        <v>0</v>
      </c>
      <c r="F36" s="25">
        <f>F37+F38+F39+F40+F42</f>
        <v>0</v>
      </c>
      <c r="G36" s="25">
        <f>G37+G38+G39+G40+G42+G41</f>
        <v>23982.3581</v>
      </c>
      <c r="H36" s="25">
        <f aca="true" t="shared" si="5" ref="H36:M36">H37+H38+H39+H40+H42+H41</f>
        <v>0</v>
      </c>
      <c r="I36" s="25">
        <f>L36</f>
        <v>19811.158129999996</v>
      </c>
      <c r="J36" s="25">
        <f t="shared" si="5"/>
        <v>0</v>
      </c>
      <c r="K36" s="25">
        <f t="shared" si="5"/>
        <v>0</v>
      </c>
      <c r="L36" s="25">
        <f>L37+L38+L39+L40+L42+L41+L47+L48+L49</f>
        <v>19811.158129999996</v>
      </c>
      <c r="M36" s="25">
        <f t="shared" si="5"/>
        <v>0</v>
      </c>
      <c r="N36" s="101"/>
    </row>
    <row r="37" spans="1:14" ht="116.25" customHeight="1">
      <c r="A37" s="36" t="s">
        <v>299</v>
      </c>
      <c r="B37" s="56" t="s">
        <v>207</v>
      </c>
      <c r="C37" s="134"/>
      <c r="D37" s="21">
        <f aca="true" t="shared" si="6" ref="D37:D46">E37+F37+G37+H37</f>
        <v>9758.573</v>
      </c>
      <c r="E37" s="21">
        <v>0</v>
      </c>
      <c r="F37" s="21">
        <v>0</v>
      </c>
      <c r="G37" s="21">
        <v>9758.573</v>
      </c>
      <c r="H37" s="21">
        <v>0</v>
      </c>
      <c r="I37" s="21">
        <f aca="true" t="shared" si="7" ref="I37:I46">L37</f>
        <v>2000</v>
      </c>
      <c r="J37" s="21">
        <v>0</v>
      </c>
      <c r="K37" s="21">
        <v>0</v>
      </c>
      <c r="L37" s="21">
        <v>2000</v>
      </c>
      <c r="M37" s="21">
        <v>0</v>
      </c>
      <c r="N37" s="94" t="s">
        <v>408</v>
      </c>
    </row>
    <row r="38" spans="1:14" ht="90">
      <c r="A38" s="36" t="s">
        <v>300</v>
      </c>
      <c r="B38" s="61" t="s">
        <v>208</v>
      </c>
      <c r="C38" s="134"/>
      <c r="D38" s="21">
        <f t="shared" si="6"/>
        <v>7575.5809</v>
      </c>
      <c r="E38" s="21">
        <v>0</v>
      </c>
      <c r="F38" s="21">
        <v>0</v>
      </c>
      <c r="G38" s="21">
        <v>7575.5809</v>
      </c>
      <c r="H38" s="21">
        <v>0</v>
      </c>
      <c r="I38" s="21">
        <f t="shared" si="7"/>
        <v>7524.682</v>
      </c>
      <c r="J38" s="21">
        <v>0</v>
      </c>
      <c r="K38" s="21">
        <v>0</v>
      </c>
      <c r="L38" s="74">
        <v>7524.682</v>
      </c>
      <c r="M38" s="21">
        <v>0</v>
      </c>
      <c r="N38" s="94" t="s">
        <v>439</v>
      </c>
    </row>
    <row r="39" spans="1:14" ht="36.75" customHeight="1">
      <c r="A39" s="36" t="s">
        <v>301</v>
      </c>
      <c r="B39" s="61" t="s">
        <v>209</v>
      </c>
      <c r="C39" s="134"/>
      <c r="D39" s="21">
        <f t="shared" si="6"/>
        <v>566.886</v>
      </c>
      <c r="E39" s="21">
        <v>0</v>
      </c>
      <c r="F39" s="21">
        <v>0</v>
      </c>
      <c r="G39" s="21">
        <v>566.886</v>
      </c>
      <c r="H39" s="21">
        <v>0</v>
      </c>
      <c r="I39" s="21">
        <f t="shared" si="7"/>
        <v>446.409</v>
      </c>
      <c r="J39" s="21">
        <v>0</v>
      </c>
      <c r="K39" s="21">
        <v>0</v>
      </c>
      <c r="L39" s="21">
        <v>446.409</v>
      </c>
      <c r="M39" s="21">
        <v>0</v>
      </c>
      <c r="N39" s="97"/>
    </row>
    <row r="40" spans="1:14" ht="42.75" customHeight="1">
      <c r="A40" s="36" t="s">
        <v>302</v>
      </c>
      <c r="B40" s="61" t="s">
        <v>210</v>
      </c>
      <c r="C40" s="134"/>
      <c r="D40" s="21">
        <f t="shared" si="6"/>
        <v>5096.484</v>
      </c>
      <c r="E40" s="21">
        <v>0</v>
      </c>
      <c r="F40" s="21">
        <v>0</v>
      </c>
      <c r="G40" s="21">
        <v>5096.484</v>
      </c>
      <c r="H40" s="21">
        <v>0</v>
      </c>
      <c r="I40" s="21">
        <f t="shared" si="7"/>
        <v>3730.746</v>
      </c>
      <c r="J40" s="21">
        <v>0</v>
      </c>
      <c r="K40" s="21">
        <v>0</v>
      </c>
      <c r="L40" s="21">
        <v>3730.746</v>
      </c>
      <c r="M40" s="21">
        <v>0</v>
      </c>
      <c r="N40" s="97"/>
    </row>
    <row r="41" spans="1:14" ht="27" customHeight="1">
      <c r="A41" s="36"/>
      <c r="B41" s="161" t="s">
        <v>393</v>
      </c>
      <c r="C41" s="134"/>
      <c r="D41" s="21">
        <f t="shared" si="6"/>
        <v>0</v>
      </c>
      <c r="E41" s="21">
        <v>0</v>
      </c>
      <c r="F41" s="21">
        <v>0</v>
      </c>
      <c r="G41" s="21">
        <v>0</v>
      </c>
      <c r="H41" s="21">
        <v>0</v>
      </c>
      <c r="I41" s="21">
        <f t="shared" si="7"/>
        <v>604.09998</v>
      </c>
      <c r="J41" s="21">
        <v>0</v>
      </c>
      <c r="K41" s="21">
        <v>0</v>
      </c>
      <c r="L41" s="21">
        <v>604.09998</v>
      </c>
      <c r="M41" s="21">
        <v>0</v>
      </c>
      <c r="N41" s="94" t="s">
        <v>394</v>
      </c>
    </row>
    <row r="42" spans="1:15" ht="191.25">
      <c r="A42" s="36" t="s">
        <v>303</v>
      </c>
      <c r="B42" s="56" t="s">
        <v>396</v>
      </c>
      <c r="C42" s="134"/>
      <c r="D42" s="21">
        <f t="shared" si="6"/>
        <v>984.8342</v>
      </c>
      <c r="E42" s="21">
        <v>0</v>
      </c>
      <c r="F42" s="21">
        <v>0</v>
      </c>
      <c r="G42" s="25">
        <v>984.8342</v>
      </c>
      <c r="H42" s="21">
        <v>0</v>
      </c>
      <c r="I42" s="21">
        <f t="shared" si="7"/>
        <v>4605.31215</v>
      </c>
      <c r="J42" s="21">
        <v>0</v>
      </c>
      <c r="K42" s="21">
        <v>0</v>
      </c>
      <c r="L42" s="21">
        <v>4605.31215</v>
      </c>
      <c r="M42" s="21">
        <v>0</v>
      </c>
      <c r="N42" s="102"/>
      <c r="O42" s="12"/>
    </row>
    <row r="43" spans="1:14" ht="76.5">
      <c r="A43" s="36" t="s">
        <v>180</v>
      </c>
      <c r="B43" s="56" t="s">
        <v>333</v>
      </c>
      <c r="C43" s="134"/>
      <c r="D43" s="21">
        <f t="shared" si="6"/>
        <v>1303.647</v>
      </c>
      <c r="E43" s="21">
        <v>0</v>
      </c>
      <c r="F43" s="21">
        <v>0</v>
      </c>
      <c r="G43" s="21">
        <v>1303.647</v>
      </c>
      <c r="H43" s="21">
        <v>0</v>
      </c>
      <c r="I43" s="21">
        <f t="shared" si="7"/>
        <v>1297.12876</v>
      </c>
      <c r="J43" s="21">
        <v>0</v>
      </c>
      <c r="K43" s="21">
        <v>0</v>
      </c>
      <c r="L43" s="21">
        <v>1297.12876</v>
      </c>
      <c r="M43" s="21">
        <v>0</v>
      </c>
      <c r="N43" s="97"/>
    </row>
    <row r="44" spans="1:14" ht="54" customHeight="1">
      <c r="A44" s="36" t="s">
        <v>44</v>
      </c>
      <c r="B44" s="56" t="s">
        <v>70</v>
      </c>
      <c r="C44" s="134"/>
      <c r="D44" s="21">
        <f t="shared" si="6"/>
        <v>200</v>
      </c>
      <c r="E44" s="21">
        <v>0</v>
      </c>
      <c r="F44" s="21">
        <v>0</v>
      </c>
      <c r="G44" s="21">
        <v>200</v>
      </c>
      <c r="H44" s="21">
        <v>0</v>
      </c>
      <c r="I44" s="21">
        <f t="shared" si="7"/>
        <v>0</v>
      </c>
      <c r="J44" s="21">
        <v>0</v>
      </c>
      <c r="K44" s="21">
        <v>0</v>
      </c>
      <c r="L44" s="21">
        <v>0</v>
      </c>
      <c r="M44" s="21">
        <v>0</v>
      </c>
      <c r="N44" s="94" t="s">
        <v>434</v>
      </c>
    </row>
    <row r="45" spans="1:14" ht="114" customHeight="1">
      <c r="A45" s="36" t="s">
        <v>45</v>
      </c>
      <c r="B45" s="56" t="s">
        <v>435</v>
      </c>
      <c r="C45" s="134"/>
      <c r="D45" s="21">
        <f t="shared" si="6"/>
        <v>6715.995</v>
      </c>
      <c r="E45" s="21">
        <v>0</v>
      </c>
      <c r="F45" s="21">
        <v>0</v>
      </c>
      <c r="G45" s="21">
        <v>6715.995</v>
      </c>
      <c r="H45" s="21">
        <v>0</v>
      </c>
      <c r="I45" s="21">
        <f t="shared" si="7"/>
        <v>1104.89059</v>
      </c>
      <c r="J45" s="21">
        <v>0</v>
      </c>
      <c r="K45" s="21">
        <v>0</v>
      </c>
      <c r="L45" s="21">
        <v>1104.89059</v>
      </c>
      <c r="M45" s="21">
        <v>0</v>
      </c>
      <c r="N45" s="85" t="s">
        <v>436</v>
      </c>
    </row>
    <row r="46" spans="1:19" s="4" customFormat="1" ht="51.75">
      <c r="A46" s="36" t="s">
        <v>283</v>
      </c>
      <c r="B46" s="61" t="s">
        <v>211</v>
      </c>
      <c r="C46" s="135"/>
      <c r="D46" s="21">
        <f t="shared" si="6"/>
        <v>150</v>
      </c>
      <c r="E46" s="25">
        <v>0</v>
      </c>
      <c r="F46" s="25">
        <v>0</v>
      </c>
      <c r="G46" s="25">
        <v>150</v>
      </c>
      <c r="H46" s="25">
        <v>0</v>
      </c>
      <c r="I46" s="25">
        <f t="shared" si="7"/>
        <v>21</v>
      </c>
      <c r="J46" s="25">
        <v>0</v>
      </c>
      <c r="K46" s="25">
        <v>0</v>
      </c>
      <c r="L46" s="25">
        <v>21</v>
      </c>
      <c r="M46" s="25">
        <v>0</v>
      </c>
      <c r="N46" s="85" t="s">
        <v>392</v>
      </c>
      <c r="P46" s="6"/>
      <c r="Q46" s="6"/>
      <c r="R46" s="6"/>
      <c r="S46" s="6"/>
    </row>
    <row r="47" spans="1:19" s="4" customFormat="1" ht="38.25">
      <c r="A47" s="36"/>
      <c r="B47" s="161" t="s">
        <v>442</v>
      </c>
      <c r="C47" s="47"/>
      <c r="D47" s="21"/>
      <c r="E47" s="25"/>
      <c r="F47" s="25"/>
      <c r="G47" s="25"/>
      <c r="H47" s="25"/>
      <c r="I47" s="25">
        <f>L47</f>
        <v>400</v>
      </c>
      <c r="J47" s="25">
        <v>0</v>
      </c>
      <c r="K47" s="25">
        <v>0</v>
      </c>
      <c r="L47" s="25">
        <v>400</v>
      </c>
      <c r="M47" s="25">
        <v>0</v>
      </c>
      <c r="N47" s="85" t="s">
        <v>395</v>
      </c>
      <c r="P47" s="6"/>
      <c r="Q47" s="6"/>
      <c r="R47" s="6"/>
      <c r="S47" s="6"/>
    </row>
    <row r="48" spans="1:19" s="4" customFormat="1" ht="38.25">
      <c r="A48" s="36"/>
      <c r="B48" s="161" t="s">
        <v>443</v>
      </c>
      <c r="C48" s="47"/>
      <c r="D48" s="21"/>
      <c r="E48" s="25"/>
      <c r="F48" s="25"/>
      <c r="G48" s="25"/>
      <c r="H48" s="25"/>
      <c r="I48" s="25">
        <f>L48</f>
        <v>272.038</v>
      </c>
      <c r="J48" s="25">
        <v>0</v>
      </c>
      <c r="K48" s="25">
        <v>0</v>
      </c>
      <c r="L48" s="25">
        <v>272.038</v>
      </c>
      <c r="M48" s="25">
        <v>0</v>
      </c>
      <c r="N48" s="85" t="s">
        <v>395</v>
      </c>
      <c r="P48" s="6"/>
      <c r="Q48" s="6"/>
      <c r="R48" s="6"/>
      <c r="S48" s="6"/>
    </row>
    <row r="49" spans="1:19" s="4" customFormat="1" ht="38.25">
      <c r="A49" s="36"/>
      <c r="B49" s="161" t="s">
        <v>444</v>
      </c>
      <c r="C49" s="47"/>
      <c r="D49" s="21"/>
      <c r="E49" s="25"/>
      <c r="F49" s="25"/>
      <c r="G49" s="25"/>
      <c r="H49" s="25"/>
      <c r="I49" s="25">
        <f>L49</f>
        <v>227.871</v>
      </c>
      <c r="J49" s="25">
        <v>0</v>
      </c>
      <c r="K49" s="25">
        <v>0</v>
      </c>
      <c r="L49" s="25">
        <v>227.871</v>
      </c>
      <c r="M49" s="25">
        <v>0</v>
      </c>
      <c r="N49" s="85" t="s">
        <v>395</v>
      </c>
      <c r="P49" s="6"/>
      <c r="Q49" s="6"/>
      <c r="R49" s="6"/>
      <c r="S49" s="6"/>
    </row>
    <row r="50" spans="1:19" s="4" customFormat="1" ht="49.5" customHeight="1">
      <c r="A50" s="36" t="s">
        <v>182</v>
      </c>
      <c r="B50" s="61" t="s">
        <v>284</v>
      </c>
      <c r="C50" s="47"/>
      <c r="D50" s="25">
        <f aca="true" t="shared" si="8" ref="D50:M50">D51+D52+D53+D54+D55+D56+D57</f>
        <v>27659</v>
      </c>
      <c r="E50" s="25">
        <f t="shared" si="8"/>
        <v>0</v>
      </c>
      <c r="F50" s="25">
        <f t="shared" si="8"/>
        <v>0</v>
      </c>
      <c r="G50" s="25">
        <f t="shared" si="8"/>
        <v>26559</v>
      </c>
      <c r="H50" s="25">
        <f t="shared" si="8"/>
        <v>1100</v>
      </c>
      <c r="I50" s="25">
        <f t="shared" si="8"/>
        <v>30164.2</v>
      </c>
      <c r="J50" s="25">
        <f t="shared" si="8"/>
        <v>0</v>
      </c>
      <c r="K50" s="25">
        <f t="shared" si="8"/>
        <v>0</v>
      </c>
      <c r="L50" s="25">
        <f t="shared" si="8"/>
        <v>30164.2</v>
      </c>
      <c r="M50" s="25">
        <f t="shared" si="8"/>
        <v>0</v>
      </c>
      <c r="N50" s="103"/>
      <c r="P50" s="6"/>
      <c r="Q50" s="6"/>
      <c r="R50" s="6"/>
      <c r="S50" s="6"/>
    </row>
    <row r="51" spans="1:19" s="4" customFormat="1" ht="78.75" customHeight="1">
      <c r="A51" s="36" t="s">
        <v>291</v>
      </c>
      <c r="B51" s="61" t="s">
        <v>349</v>
      </c>
      <c r="C51" s="128" t="s">
        <v>86</v>
      </c>
      <c r="D51" s="21">
        <f aca="true" t="shared" si="9" ref="D51:D57">E51+F51+G51+H51</f>
        <v>2000</v>
      </c>
      <c r="E51" s="25">
        <v>0</v>
      </c>
      <c r="F51" s="25">
        <v>0</v>
      </c>
      <c r="G51" s="25">
        <v>2000</v>
      </c>
      <c r="H51" s="25">
        <v>0</v>
      </c>
      <c r="I51" s="21">
        <f aca="true" t="shared" si="10" ref="I51:I57">J51+K51+L51+M51</f>
        <v>1955.6</v>
      </c>
      <c r="J51" s="25">
        <v>0</v>
      </c>
      <c r="K51" s="25">
        <v>0</v>
      </c>
      <c r="L51" s="25">
        <v>1955.6</v>
      </c>
      <c r="M51" s="25">
        <v>0</v>
      </c>
      <c r="N51" s="103"/>
      <c r="P51" s="6"/>
      <c r="Q51" s="6"/>
      <c r="R51" s="6"/>
      <c r="S51" s="6"/>
    </row>
    <row r="52" spans="1:19" s="4" customFormat="1" ht="127.5">
      <c r="A52" s="36" t="s">
        <v>292</v>
      </c>
      <c r="B52" s="61" t="s">
        <v>285</v>
      </c>
      <c r="C52" s="135"/>
      <c r="D52" s="21">
        <f t="shared" si="9"/>
        <v>2000</v>
      </c>
      <c r="E52" s="25">
        <v>0</v>
      </c>
      <c r="F52" s="25">
        <v>0</v>
      </c>
      <c r="G52" s="25">
        <v>2000</v>
      </c>
      <c r="H52" s="25">
        <v>0</v>
      </c>
      <c r="I52" s="21">
        <f t="shared" si="10"/>
        <v>2546.8</v>
      </c>
      <c r="J52" s="25">
        <v>0</v>
      </c>
      <c r="K52" s="25">
        <v>0</v>
      </c>
      <c r="L52" s="25">
        <v>2546.8</v>
      </c>
      <c r="M52" s="25">
        <v>0</v>
      </c>
      <c r="N52" s="103"/>
      <c r="P52" s="6"/>
      <c r="Q52" s="6"/>
      <c r="R52" s="6"/>
      <c r="S52" s="6"/>
    </row>
    <row r="53" spans="1:19" s="4" customFormat="1" ht="89.25" customHeight="1">
      <c r="A53" s="36" t="s">
        <v>293</v>
      </c>
      <c r="B53" s="61" t="s">
        <v>286</v>
      </c>
      <c r="C53" s="128" t="s">
        <v>87</v>
      </c>
      <c r="D53" s="21">
        <f t="shared" si="9"/>
        <v>11000</v>
      </c>
      <c r="E53" s="25">
        <v>0</v>
      </c>
      <c r="F53" s="25">
        <v>0</v>
      </c>
      <c r="G53" s="25">
        <v>11000</v>
      </c>
      <c r="H53" s="25">
        <v>0</v>
      </c>
      <c r="I53" s="21">
        <f t="shared" si="10"/>
        <v>12045.6</v>
      </c>
      <c r="J53" s="25">
        <v>0</v>
      </c>
      <c r="K53" s="25">
        <v>0</v>
      </c>
      <c r="L53" s="25">
        <v>12045.6</v>
      </c>
      <c r="M53" s="25">
        <v>0</v>
      </c>
      <c r="N53" s="85" t="s">
        <v>441</v>
      </c>
      <c r="P53" s="6"/>
      <c r="Q53" s="6"/>
      <c r="R53" s="6"/>
      <c r="S53" s="6"/>
    </row>
    <row r="54" spans="1:19" s="4" customFormat="1" ht="141">
      <c r="A54" s="36" t="s">
        <v>294</v>
      </c>
      <c r="B54" s="61" t="s">
        <v>287</v>
      </c>
      <c r="C54" s="135"/>
      <c r="D54" s="21">
        <f t="shared" si="9"/>
        <v>11492</v>
      </c>
      <c r="E54" s="25">
        <v>0</v>
      </c>
      <c r="F54" s="25">
        <v>0</v>
      </c>
      <c r="G54" s="25">
        <v>11492</v>
      </c>
      <c r="H54" s="25">
        <v>0</v>
      </c>
      <c r="I54" s="21">
        <f t="shared" si="10"/>
        <v>13549.2</v>
      </c>
      <c r="J54" s="25">
        <v>0</v>
      </c>
      <c r="K54" s="25">
        <v>0</v>
      </c>
      <c r="L54" s="25">
        <v>13549.2</v>
      </c>
      <c r="M54" s="25">
        <v>0</v>
      </c>
      <c r="N54" s="85" t="s">
        <v>440</v>
      </c>
      <c r="P54" s="6"/>
      <c r="Q54" s="6"/>
      <c r="R54" s="6"/>
      <c r="S54" s="6"/>
    </row>
    <row r="55" spans="1:19" s="4" customFormat="1" ht="115.5" customHeight="1">
      <c r="A55" s="36" t="s">
        <v>295</v>
      </c>
      <c r="B55" s="61" t="s">
        <v>288</v>
      </c>
      <c r="C55" s="128" t="s">
        <v>22</v>
      </c>
      <c r="D55" s="21">
        <f t="shared" si="9"/>
        <v>15</v>
      </c>
      <c r="E55" s="25">
        <v>0</v>
      </c>
      <c r="F55" s="25">
        <v>0</v>
      </c>
      <c r="G55" s="25">
        <v>15</v>
      </c>
      <c r="H55" s="21">
        <v>0</v>
      </c>
      <c r="I55" s="21">
        <f t="shared" si="10"/>
        <v>15</v>
      </c>
      <c r="J55" s="21">
        <v>0</v>
      </c>
      <c r="K55" s="21">
        <v>0</v>
      </c>
      <c r="L55" s="21">
        <v>15</v>
      </c>
      <c r="M55" s="21">
        <v>0</v>
      </c>
      <c r="N55" s="103"/>
      <c r="O55" s="31"/>
      <c r="P55" s="6"/>
      <c r="Q55" s="6"/>
      <c r="R55" s="6"/>
      <c r="S55" s="6"/>
    </row>
    <row r="56" spans="1:19" s="4" customFormat="1" ht="77.25" customHeight="1">
      <c r="A56" s="36" t="s">
        <v>296</v>
      </c>
      <c r="B56" s="61" t="s">
        <v>289</v>
      </c>
      <c r="C56" s="135"/>
      <c r="D56" s="21">
        <f t="shared" si="9"/>
        <v>1052</v>
      </c>
      <c r="E56" s="25">
        <v>0</v>
      </c>
      <c r="F56" s="25">
        <v>0</v>
      </c>
      <c r="G56" s="25">
        <v>52</v>
      </c>
      <c r="H56" s="21">
        <v>1000</v>
      </c>
      <c r="I56" s="21">
        <f t="shared" si="10"/>
        <v>52</v>
      </c>
      <c r="J56" s="21">
        <v>0</v>
      </c>
      <c r="K56" s="21">
        <v>0</v>
      </c>
      <c r="L56" s="21">
        <v>52</v>
      </c>
      <c r="M56" s="21">
        <v>0</v>
      </c>
      <c r="N56" s="103"/>
      <c r="O56" s="31"/>
      <c r="P56" s="6"/>
      <c r="Q56" s="6"/>
      <c r="R56" s="6"/>
      <c r="S56" s="6"/>
    </row>
    <row r="57" spans="1:19" s="4" customFormat="1" ht="112.5" customHeight="1">
      <c r="A57" s="36" t="s">
        <v>297</v>
      </c>
      <c r="B57" s="61" t="s">
        <v>290</v>
      </c>
      <c r="C57" s="47" t="s">
        <v>0</v>
      </c>
      <c r="D57" s="21">
        <f t="shared" si="9"/>
        <v>100</v>
      </c>
      <c r="E57" s="25">
        <v>0</v>
      </c>
      <c r="F57" s="25">
        <v>0</v>
      </c>
      <c r="G57" s="25">
        <v>0</v>
      </c>
      <c r="H57" s="21">
        <v>100</v>
      </c>
      <c r="I57" s="21">
        <f t="shared" si="10"/>
        <v>0</v>
      </c>
      <c r="J57" s="21">
        <v>0</v>
      </c>
      <c r="K57" s="21">
        <v>0</v>
      </c>
      <c r="L57" s="21">
        <v>0</v>
      </c>
      <c r="M57" s="21">
        <v>0</v>
      </c>
      <c r="N57" s="85" t="s">
        <v>378</v>
      </c>
      <c r="O57" s="31"/>
      <c r="P57" s="6"/>
      <c r="Q57" s="6"/>
      <c r="R57" s="6"/>
      <c r="S57" s="6"/>
    </row>
    <row r="58" spans="1:16" s="3" customFormat="1" ht="28.5" customHeight="1">
      <c r="A58" s="42">
        <v>5</v>
      </c>
      <c r="B58" s="57" t="s">
        <v>19</v>
      </c>
      <c r="C58" s="58"/>
      <c r="D58" s="14">
        <f aca="true" t="shared" si="11" ref="D58:M58">D59+D65+D88</f>
        <v>70202.516</v>
      </c>
      <c r="E58" s="14">
        <f t="shared" si="11"/>
        <v>0</v>
      </c>
      <c r="F58" s="14">
        <f t="shared" si="11"/>
        <v>37175</v>
      </c>
      <c r="G58" s="14">
        <f t="shared" si="11"/>
        <v>32027.516</v>
      </c>
      <c r="H58" s="14">
        <f t="shared" si="11"/>
        <v>1000</v>
      </c>
      <c r="I58" s="14">
        <f t="shared" si="11"/>
        <v>35826.986000000004</v>
      </c>
      <c r="J58" s="14">
        <f t="shared" si="11"/>
        <v>0</v>
      </c>
      <c r="K58" s="14">
        <f t="shared" si="11"/>
        <v>13208.5</v>
      </c>
      <c r="L58" s="14">
        <f t="shared" si="11"/>
        <v>22618.486</v>
      </c>
      <c r="M58" s="14">
        <f t="shared" si="11"/>
        <v>0</v>
      </c>
      <c r="N58" s="98"/>
      <c r="P58" s="44"/>
    </row>
    <row r="59" spans="1:19" s="4" customFormat="1" ht="54.75" customHeight="1">
      <c r="A59" s="37" t="s">
        <v>46</v>
      </c>
      <c r="B59" s="56" t="s">
        <v>353</v>
      </c>
      <c r="C59" s="133" t="s">
        <v>86</v>
      </c>
      <c r="D59" s="25">
        <f>E59+F59+G59+H59</f>
        <v>13487</v>
      </c>
      <c r="E59" s="25">
        <f>E60+E61+E62+E63</f>
        <v>0</v>
      </c>
      <c r="F59" s="25">
        <f>F60+F61+F62+F63</f>
        <v>8337</v>
      </c>
      <c r="G59" s="25">
        <f>G60+G61+G62+G63</f>
        <v>5150</v>
      </c>
      <c r="H59" s="25">
        <f>H60+H61+H62+H63</f>
        <v>0</v>
      </c>
      <c r="I59" s="25">
        <f aca="true" t="shared" si="12" ref="I59:I64">J59+K59+L59+M59</f>
        <v>15805.26</v>
      </c>
      <c r="J59" s="25">
        <f>J60+J61+J62+J63</f>
        <v>0</v>
      </c>
      <c r="K59" s="25">
        <f>K60+K61+K62+K63</f>
        <v>13208.5</v>
      </c>
      <c r="L59" s="25">
        <f>L60+L61+L62+L63</f>
        <v>2596.76</v>
      </c>
      <c r="M59" s="25">
        <f>M60+M61+M62+M63</f>
        <v>0</v>
      </c>
      <c r="N59" s="101"/>
      <c r="O59" s="6"/>
      <c r="P59" s="6"/>
      <c r="Q59" s="6"/>
      <c r="R59" s="6"/>
      <c r="S59" s="6"/>
    </row>
    <row r="60" spans="1:19" s="4" customFormat="1" ht="110.25" customHeight="1">
      <c r="A60" s="37" t="s">
        <v>219</v>
      </c>
      <c r="B60" s="56" t="s">
        <v>27</v>
      </c>
      <c r="C60" s="129"/>
      <c r="D60" s="25">
        <f>E60+F60+G60+H60</f>
        <v>8337</v>
      </c>
      <c r="E60" s="21">
        <v>0</v>
      </c>
      <c r="F60" s="21">
        <v>8337</v>
      </c>
      <c r="G60" s="21">
        <v>0</v>
      </c>
      <c r="H60" s="25">
        <v>0</v>
      </c>
      <c r="I60" s="25">
        <f t="shared" si="12"/>
        <v>13208.5</v>
      </c>
      <c r="J60" s="25">
        <v>0</v>
      </c>
      <c r="K60" s="25">
        <v>13208.5</v>
      </c>
      <c r="L60" s="25">
        <v>0</v>
      </c>
      <c r="M60" s="25">
        <v>0</v>
      </c>
      <c r="N60" s="101" t="s">
        <v>358</v>
      </c>
      <c r="O60" s="6"/>
      <c r="P60" s="45"/>
      <c r="Q60" s="6"/>
      <c r="R60" s="6"/>
      <c r="S60" s="6"/>
    </row>
    <row r="61" spans="1:14" ht="25.5">
      <c r="A61" s="33" t="s">
        <v>220</v>
      </c>
      <c r="B61" s="56" t="s">
        <v>212</v>
      </c>
      <c r="C61" s="129"/>
      <c r="D61" s="21">
        <f>E61+F61+G61+H61</f>
        <v>2000</v>
      </c>
      <c r="E61" s="21">
        <v>0</v>
      </c>
      <c r="F61" s="21">
        <v>0</v>
      </c>
      <c r="G61" s="21">
        <v>2000</v>
      </c>
      <c r="H61" s="21">
        <v>0</v>
      </c>
      <c r="I61" s="21">
        <f t="shared" si="12"/>
        <v>2406.76</v>
      </c>
      <c r="J61" s="21">
        <v>0</v>
      </c>
      <c r="K61" s="21">
        <v>0</v>
      </c>
      <c r="L61" s="21">
        <v>2406.76</v>
      </c>
      <c r="M61" s="21">
        <v>0</v>
      </c>
      <c r="N61" s="97"/>
    </row>
    <row r="62" spans="1:14" ht="52.5" customHeight="1">
      <c r="A62" s="38" t="s">
        <v>221</v>
      </c>
      <c r="B62" s="61" t="s">
        <v>214</v>
      </c>
      <c r="C62" s="129"/>
      <c r="D62" s="21">
        <f>E62+F62+G62+H62</f>
        <v>3050</v>
      </c>
      <c r="E62" s="21">
        <v>0</v>
      </c>
      <c r="F62" s="21">
        <v>0</v>
      </c>
      <c r="G62" s="21">
        <v>3050</v>
      </c>
      <c r="H62" s="21">
        <v>0</v>
      </c>
      <c r="I62" s="21">
        <f t="shared" si="12"/>
        <v>190</v>
      </c>
      <c r="J62" s="21">
        <v>0</v>
      </c>
      <c r="K62" s="21">
        <v>0</v>
      </c>
      <c r="L62" s="21">
        <v>190</v>
      </c>
      <c r="M62" s="21">
        <v>0</v>
      </c>
      <c r="N62" s="94" t="s">
        <v>359</v>
      </c>
    </row>
    <row r="63" spans="1:14" ht="63.75">
      <c r="A63" s="36" t="s">
        <v>222</v>
      </c>
      <c r="B63" s="61" t="s">
        <v>133</v>
      </c>
      <c r="C63" s="129"/>
      <c r="D63" s="21">
        <f>E63+F63+G63+H63</f>
        <v>100</v>
      </c>
      <c r="E63" s="21">
        <v>0</v>
      </c>
      <c r="F63" s="21">
        <v>0</v>
      </c>
      <c r="G63" s="21">
        <v>100</v>
      </c>
      <c r="H63" s="21">
        <v>0</v>
      </c>
      <c r="I63" s="21">
        <f t="shared" si="12"/>
        <v>0</v>
      </c>
      <c r="J63" s="21">
        <v>0</v>
      </c>
      <c r="K63" s="21">
        <v>0</v>
      </c>
      <c r="L63" s="21">
        <v>0</v>
      </c>
      <c r="M63" s="21">
        <v>0</v>
      </c>
      <c r="N63" s="85" t="s">
        <v>360</v>
      </c>
    </row>
    <row r="64" spans="1:14" ht="105.75" customHeight="1">
      <c r="A64" s="36" t="s">
        <v>361</v>
      </c>
      <c r="B64" s="161" t="s">
        <v>362</v>
      </c>
      <c r="C64" s="129"/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f t="shared" si="12"/>
        <v>19851.3</v>
      </c>
      <c r="J64" s="21">
        <v>0</v>
      </c>
      <c r="K64" s="21">
        <v>19851.3</v>
      </c>
      <c r="L64" s="21">
        <v>0</v>
      </c>
      <c r="M64" s="21">
        <v>0</v>
      </c>
      <c r="N64" s="85" t="s">
        <v>358</v>
      </c>
    </row>
    <row r="65" spans="1:19" s="4" customFormat="1" ht="30.75" customHeight="1">
      <c r="A65" s="37" t="s">
        <v>213</v>
      </c>
      <c r="B65" s="56" t="s">
        <v>183</v>
      </c>
      <c r="C65" s="129"/>
      <c r="D65" s="25">
        <f aca="true" t="shared" si="13" ref="D65:M65">D66+D76+D77+D81+D84</f>
        <v>52015.516</v>
      </c>
      <c r="E65" s="25">
        <f t="shared" si="13"/>
        <v>0</v>
      </c>
      <c r="F65" s="25">
        <f t="shared" si="13"/>
        <v>28838</v>
      </c>
      <c r="G65" s="25">
        <f t="shared" si="13"/>
        <v>22177.516</v>
      </c>
      <c r="H65" s="25">
        <f t="shared" si="13"/>
        <v>1000</v>
      </c>
      <c r="I65" s="25">
        <f t="shared" si="13"/>
        <v>16305.426</v>
      </c>
      <c r="J65" s="25">
        <f t="shared" si="13"/>
        <v>0</v>
      </c>
      <c r="K65" s="25">
        <f t="shared" si="13"/>
        <v>0</v>
      </c>
      <c r="L65" s="25">
        <f t="shared" si="13"/>
        <v>16305.426</v>
      </c>
      <c r="M65" s="25">
        <f t="shared" si="13"/>
        <v>0</v>
      </c>
      <c r="N65" s="103"/>
      <c r="P65" s="6"/>
      <c r="Q65" s="6"/>
      <c r="R65" s="6"/>
      <c r="S65" s="6"/>
    </row>
    <row r="66" spans="1:14" ht="63.75">
      <c r="A66" s="131" t="s">
        <v>223</v>
      </c>
      <c r="B66" s="56" t="s">
        <v>215</v>
      </c>
      <c r="C66" s="145" t="s">
        <v>87</v>
      </c>
      <c r="D66" s="21">
        <f>D67+D68+D69+D70</f>
        <v>3285.516</v>
      </c>
      <c r="E66" s="21">
        <f>E67+E68+E69+E70</f>
        <v>0</v>
      </c>
      <c r="F66" s="21">
        <f>F67+F68+F69+F70</f>
        <v>0</v>
      </c>
      <c r="G66" s="21">
        <f>G67+G68+G69+G70</f>
        <v>3285.516</v>
      </c>
      <c r="H66" s="21">
        <f>H67+H68+H69+H70</f>
        <v>0</v>
      </c>
      <c r="I66" s="21">
        <f>J66+K66+L66+M66</f>
        <v>4198.795999999999</v>
      </c>
      <c r="J66" s="21">
        <v>0</v>
      </c>
      <c r="K66" s="21">
        <v>0</v>
      </c>
      <c r="L66" s="21">
        <f>L67+L68+L69+L70+L71+L72+L73+L74+L75</f>
        <v>4198.795999999999</v>
      </c>
      <c r="M66" s="21">
        <v>0</v>
      </c>
      <c r="N66" s="103"/>
    </row>
    <row r="67" spans="1:14" ht="25.5">
      <c r="A67" s="116"/>
      <c r="B67" s="56" t="s">
        <v>216</v>
      </c>
      <c r="C67" s="145"/>
      <c r="D67" s="21">
        <v>685.516</v>
      </c>
      <c r="E67" s="21">
        <v>0</v>
      </c>
      <c r="F67" s="21">
        <v>0</v>
      </c>
      <c r="G67" s="21">
        <v>685.516</v>
      </c>
      <c r="H67" s="21">
        <v>0</v>
      </c>
      <c r="I67" s="21">
        <v>685.516</v>
      </c>
      <c r="J67" s="21">
        <v>0</v>
      </c>
      <c r="K67" s="21">
        <v>0</v>
      </c>
      <c r="L67" s="21">
        <v>685.516</v>
      </c>
      <c r="M67" s="21">
        <v>0</v>
      </c>
      <c r="N67" s="103"/>
    </row>
    <row r="68" spans="1:19" s="4" customFormat="1" ht="25.5">
      <c r="A68" s="116"/>
      <c r="B68" s="56" t="s">
        <v>217</v>
      </c>
      <c r="C68" s="145"/>
      <c r="D68" s="25">
        <f aca="true" t="shared" si="14" ref="D68:D92">E68+F68+G68+H68</f>
        <v>900</v>
      </c>
      <c r="E68" s="25">
        <v>0</v>
      </c>
      <c r="F68" s="25">
        <v>0</v>
      </c>
      <c r="G68" s="25">
        <v>900</v>
      </c>
      <c r="H68" s="25">
        <v>0</v>
      </c>
      <c r="I68" s="21">
        <f aca="true" t="shared" si="15" ref="I68:I85">J68+K68+L68+M68</f>
        <v>876.58</v>
      </c>
      <c r="J68" s="25">
        <v>0</v>
      </c>
      <c r="K68" s="25">
        <v>0</v>
      </c>
      <c r="L68" s="25">
        <v>876.58</v>
      </c>
      <c r="M68" s="25">
        <v>0</v>
      </c>
      <c r="N68" s="85"/>
      <c r="P68" s="6"/>
      <c r="Q68" s="6"/>
      <c r="R68" s="6"/>
      <c r="S68" s="6"/>
    </row>
    <row r="69" spans="1:19" s="4" customFormat="1" ht="25.5">
      <c r="A69" s="116"/>
      <c r="B69" s="56" t="s">
        <v>218</v>
      </c>
      <c r="C69" s="145"/>
      <c r="D69" s="25">
        <f t="shared" si="14"/>
        <v>600</v>
      </c>
      <c r="E69" s="25">
        <v>0</v>
      </c>
      <c r="F69" s="25">
        <v>0</v>
      </c>
      <c r="G69" s="25">
        <v>600</v>
      </c>
      <c r="H69" s="25">
        <v>0</v>
      </c>
      <c r="I69" s="21">
        <f t="shared" si="15"/>
        <v>880.51</v>
      </c>
      <c r="J69" s="25">
        <v>0</v>
      </c>
      <c r="K69" s="25">
        <v>0</v>
      </c>
      <c r="L69" s="25">
        <v>880.51</v>
      </c>
      <c r="M69" s="25">
        <v>0</v>
      </c>
      <c r="N69" s="103"/>
      <c r="P69" s="6"/>
      <c r="Q69" s="6"/>
      <c r="R69" s="6"/>
      <c r="S69" s="6"/>
    </row>
    <row r="70" spans="1:19" s="4" customFormat="1" ht="25.5">
      <c r="A70" s="132"/>
      <c r="B70" s="56" t="s">
        <v>134</v>
      </c>
      <c r="C70" s="145"/>
      <c r="D70" s="25">
        <f t="shared" si="14"/>
        <v>1100</v>
      </c>
      <c r="E70" s="25">
        <v>0</v>
      </c>
      <c r="F70" s="25">
        <v>0</v>
      </c>
      <c r="G70" s="25">
        <v>1100</v>
      </c>
      <c r="H70" s="25">
        <v>0</v>
      </c>
      <c r="I70" s="21">
        <f t="shared" si="15"/>
        <v>1099.92</v>
      </c>
      <c r="J70" s="25">
        <v>0</v>
      </c>
      <c r="K70" s="25">
        <v>0</v>
      </c>
      <c r="L70" s="25">
        <v>1099.92</v>
      </c>
      <c r="M70" s="25">
        <v>0</v>
      </c>
      <c r="N70" s="103"/>
      <c r="P70" s="6"/>
      <c r="Q70" s="6"/>
      <c r="R70" s="6"/>
      <c r="S70" s="6"/>
    </row>
    <row r="71" spans="1:19" s="4" customFormat="1" ht="25.5">
      <c r="A71" s="24"/>
      <c r="B71" s="161" t="s">
        <v>365</v>
      </c>
      <c r="C71" s="49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1">
        <f t="shared" si="15"/>
        <v>198.99</v>
      </c>
      <c r="J71" s="25">
        <v>0</v>
      </c>
      <c r="K71" s="25">
        <v>0</v>
      </c>
      <c r="L71" s="25">
        <v>198.99</v>
      </c>
      <c r="M71" s="25">
        <v>0</v>
      </c>
      <c r="N71" s="103" t="s">
        <v>364</v>
      </c>
      <c r="P71" s="6"/>
      <c r="Q71" s="6"/>
      <c r="R71" s="6"/>
      <c r="S71" s="6"/>
    </row>
    <row r="72" spans="1:19" s="4" customFormat="1" ht="25.5">
      <c r="A72" s="24"/>
      <c r="B72" s="161" t="s">
        <v>366</v>
      </c>
      <c r="C72" s="49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1">
        <f t="shared" si="15"/>
        <v>72.99</v>
      </c>
      <c r="J72" s="25">
        <v>0</v>
      </c>
      <c r="K72" s="25">
        <v>0</v>
      </c>
      <c r="L72" s="25">
        <v>72.99</v>
      </c>
      <c r="M72" s="25">
        <v>0</v>
      </c>
      <c r="N72" s="103" t="s">
        <v>364</v>
      </c>
      <c r="P72" s="6"/>
      <c r="Q72" s="6"/>
      <c r="R72" s="6"/>
      <c r="S72" s="6"/>
    </row>
    <row r="73" spans="1:19" s="4" customFormat="1" ht="25.5">
      <c r="A73" s="24"/>
      <c r="B73" s="161" t="s">
        <v>247</v>
      </c>
      <c r="C73" s="49"/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1">
        <f t="shared" si="15"/>
        <v>118</v>
      </c>
      <c r="J73" s="25">
        <v>0</v>
      </c>
      <c r="K73" s="25">
        <v>0</v>
      </c>
      <c r="L73" s="25">
        <v>118</v>
      </c>
      <c r="M73" s="25">
        <v>0</v>
      </c>
      <c r="N73" s="103" t="s">
        <v>364</v>
      </c>
      <c r="P73" s="6"/>
      <c r="Q73" s="6"/>
      <c r="R73" s="6"/>
      <c r="S73" s="6"/>
    </row>
    <row r="74" spans="1:19" s="4" customFormat="1" ht="25.5">
      <c r="A74" s="24"/>
      <c r="B74" s="161" t="s">
        <v>367</v>
      </c>
      <c r="C74" s="49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1">
        <f t="shared" si="15"/>
        <v>99.99</v>
      </c>
      <c r="J74" s="25">
        <v>0</v>
      </c>
      <c r="K74" s="25">
        <v>0</v>
      </c>
      <c r="L74" s="25">
        <v>99.99</v>
      </c>
      <c r="M74" s="25">
        <v>0</v>
      </c>
      <c r="N74" s="103" t="s">
        <v>364</v>
      </c>
      <c r="P74" s="6"/>
      <c r="Q74" s="6"/>
      <c r="R74" s="6"/>
      <c r="S74" s="6"/>
    </row>
    <row r="75" spans="1:19" s="4" customFormat="1" ht="25.5">
      <c r="A75" s="24"/>
      <c r="B75" s="161" t="s">
        <v>368</v>
      </c>
      <c r="C75" s="49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1">
        <f t="shared" si="15"/>
        <v>166.3</v>
      </c>
      <c r="J75" s="25">
        <v>0</v>
      </c>
      <c r="K75" s="25">
        <v>0</v>
      </c>
      <c r="L75" s="25">
        <v>166.3</v>
      </c>
      <c r="M75" s="25">
        <v>0</v>
      </c>
      <c r="N75" s="103" t="s">
        <v>364</v>
      </c>
      <c r="P75" s="6"/>
      <c r="Q75" s="6"/>
      <c r="R75" s="6"/>
      <c r="S75" s="6"/>
    </row>
    <row r="76" spans="1:19" ht="41.25" customHeight="1">
      <c r="A76" s="36" t="s">
        <v>184</v>
      </c>
      <c r="B76" s="56" t="s">
        <v>224</v>
      </c>
      <c r="C76" s="133" t="s">
        <v>86</v>
      </c>
      <c r="D76" s="21">
        <f t="shared" si="14"/>
        <v>150</v>
      </c>
      <c r="E76" s="21">
        <v>0</v>
      </c>
      <c r="F76" s="21">
        <v>0</v>
      </c>
      <c r="G76" s="21">
        <v>150</v>
      </c>
      <c r="H76" s="21">
        <v>0</v>
      </c>
      <c r="I76" s="21">
        <f t="shared" si="15"/>
        <v>18.21</v>
      </c>
      <c r="J76" s="21">
        <v>0</v>
      </c>
      <c r="K76" s="21">
        <v>0</v>
      </c>
      <c r="L76" s="21">
        <v>18.21</v>
      </c>
      <c r="M76" s="21">
        <v>0</v>
      </c>
      <c r="N76" s="85" t="s">
        <v>369</v>
      </c>
      <c r="P76" s="6"/>
      <c r="Q76" s="6"/>
      <c r="R76" s="6"/>
      <c r="S76" s="6"/>
    </row>
    <row r="77" spans="1:19" ht="43.5" customHeight="1">
      <c r="A77" s="131" t="s">
        <v>225</v>
      </c>
      <c r="B77" s="56" t="s">
        <v>230</v>
      </c>
      <c r="C77" s="148"/>
      <c r="D77" s="21">
        <f t="shared" si="14"/>
        <v>13250</v>
      </c>
      <c r="E77" s="21">
        <f>E79+E80</f>
        <v>0</v>
      </c>
      <c r="F77" s="21">
        <f>F78+F79+F80</f>
        <v>11058</v>
      </c>
      <c r="G77" s="21">
        <f>G78+G79+G80</f>
        <v>2192</v>
      </c>
      <c r="H77" s="21">
        <f>H79+H80</f>
        <v>0</v>
      </c>
      <c r="I77" s="21">
        <f t="shared" si="15"/>
        <v>0</v>
      </c>
      <c r="J77" s="21">
        <v>0</v>
      </c>
      <c r="K77" s="21">
        <v>0</v>
      </c>
      <c r="L77" s="21">
        <v>0</v>
      </c>
      <c r="M77" s="21">
        <v>0</v>
      </c>
      <c r="N77" s="114" t="s">
        <v>437</v>
      </c>
      <c r="P77" s="6"/>
      <c r="Q77" s="6"/>
      <c r="R77" s="6"/>
      <c r="S77" s="6"/>
    </row>
    <row r="78" spans="1:19" ht="25.5">
      <c r="A78" s="116"/>
      <c r="B78" s="56" t="s">
        <v>251</v>
      </c>
      <c r="C78" s="148"/>
      <c r="D78" s="21">
        <f t="shared" si="14"/>
        <v>3800</v>
      </c>
      <c r="E78" s="21"/>
      <c r="F78" s="21">
        <v>3686</v>
      </c>
      <c r="G78" s="21">
        <v>114</v>
      </c>
      <c r="H78" s="21"/>
      <c r="I78" s="21">
        <f t="shared" si="15"/>
        <v>0</v>
      </c>
      <c r="J78" s="21">
        <v>0</v>
      </c>
      <c r="K78" s="21">
        <v>0</v>
      </c>
      <c r="L78" s="21">
        <v>0</v>
      </c>
      <c r="M78" s="21">
        <v>0</v>
      </c>
      <c r="N78" s="156"/>
      <c r="P78" s="6"/>
      <c r="Q78" s="6"/>
      <c r="R78" s="6"/>
      <c r="S78" s="6"/>
    </row>
    <row r="79" spans="1:19" ht="25.5">
      <c r="A79" s="116"/>
      <c r="B79" s="56" t="s">
        <v>231</v>
      </c>
      <c r="C79" s="148"/>
      <c r="D79" s="21">
        <f t="shared" si="14"/>
        <v>5650</v>
      </c>
      <c r="E79" s="21">
        <v>0</v>
      </c>
      <c r="F79" s="21">
        <v>3686</v>
      </c>
      <c r="G79" s="21">
        <v>1964</v>
      </c>
      <c r="H79" s="21">
        <v>0</v>
      </c>
      <c r="I79" s="21">
        <f t="shared" si="15"/>
        <v>0</v>
      </c>
      <c r="J79" s="21">
        <v>0</v>
      </c>
      <c r="K79" s="21">
        <v>0</v>
      </c>
      <c r="L79" s="21">
        <v>0</v>
      </c>
      <c r="M79" s="21">
        <v>0</v>
      </c>
      <c r="N79" s="156"/>
      <c r="P79" s="6"/>
      <c r="Q79" s="6"/>
      <c r="R79" s="6"/>
      <c r="S79" s="6"/>
    </row>
    <row r="80" spans="1:19" ht="25.5">
      <c r="A80" s="132"/>
      <c r="B80" s="56" t="s">
        <v>232</v>
      </c>
      <c r="C80" s="142"/>
      <c r="D80" s="21">
        <f t="shared" si="14"/>
        <v>3800</v>
      </c>
      <c r="E80" s="21">
        <v>0</v>
      </c>
      <c r="F80" s="21">
        <v>3686</v>
      </c>
      <c r="G80" s="21">
        <v>114</v>
      </c>
      <c r="H80" s="21">
        <v>0</v>
      </c>
      <c r="I80" s="21">
        <f t="shared" si="15"/>
        <v>0</v>
      </c>
      <c r="J80" s="21">
        <v>0</v>
      </c>
      <c r="K80" s="21">
        <v>0</v>
      </c>
      <c r="L80" s="21">
        <v>0</v>
      </c>
      <c r="M80" s="21">
        <v>0</v>
      </c>
      <c r="N80" s="157"/>
      <c r="P80" s="6"/>
      <c r="Q80" s="6"/>
      <c r="R80" s="6"/>
      <c r="S80" s="6"/>
    </row>
    <row r="81" spans="1:14" ht="76.5" customHeight="1">
      <c r="A81" s="121" t="s">
        <v>258</v>
      </c>
      <c r="B81" s="56" t="s">
        <v>226</v>
      </c>
      <c r="C81" s="118" t="s">
        <v>85</v>
      </c>
      <c r="D81" s="21">
        <f t="shared" si="14"/>
        <v>34330</v>
      </c>
      <c r="E81" s="21">
        <f>E82+E83</f>
        <v>0</v>
      </c>
      <c r="F81" s="21">
        <f>F82+F83</f>
        <v>17780</v>
      </c>
      <c r="G81" s="21">
        <f>G82+G83</f>
        <v>16550</v>
      </c>
      <c r="H81" s="21">
        <f>H82+H83</f>
        <v>0</v>
      </c>
      <c r="I81" s="21">
        <f t="shared" si="15"/>
        <v>12088.42</v>
      </c>
      <c r="J81" s="21">
        <v>0</v>
      </c>
      <c r="K81" s="21">
        <v>0</v>
      </c>
      <c r="L81" s="21">
        <v>12088.42</v>
      </c>
      <c r="M81" s="21">
        <v>0</v>
      </c>
      <c r="N81" s="85"/>
    </row>
    <row r="82" spans="1:14" ht="29.25" customHeight="1">
      <c r="A82" s="122"/>
      <c r="B82" s="56" t="s">
        <v>252</v>
      </c>
      <c r="C82" s="119"/>
      <c r="D82" s="21">
        <f t="shared" si="14"/>
        <v>16000</v>
      </c>
      <c r="E82" s="25">
        <v>0</v>
      </c>
      <c r="F82" s="25">
        <v>0</v>
      </c>
      <c r="G82" s="25">
        <v>16000</v>
      </c>
      <c r="H82" s="25">
        <v>0</v>
      </c>
      <c r="I82" s="21">
        <f t="shared" si="15"/>
        <v>12088.42</v>
      </c>
      <c r="J82" s="25">
        <v>0</v>
      </c>
      <c r="K82" s="25">
        <v>0</v>
      </c>
      <c r="L82" s="25">
        <v>12088.42</v>
      </c>
      <c r="M82" s="25">
        <v>0</v>
      </c>
      <c r="N82" s="103"/>
    </row>
    <row r="83" spans="1:14" ht="64.5">
      <c r="A83" s="123"/>
      <c r="B83" s="56" t="s">
        <v>227</v>
      </c>
      <c r="C83" s="119"/>
      <c r="D83" s="21">
        <f t="shared" si="14"/>
        <v>18330</v>
      </c>
      <c r="E83" s="25">
        <v>0</v>
      </c>
      <c r="F83" s="25">
        <v>17780</v>
      </c>
      <c r="G83" s="25">
        <v>550</v>
      </c>
      <c r="H83" s="25">
        <v>0</v>
      </c>
      <c r="I83" s="25">
        <f t="shared" si="15"/>
        <v>0</v>
      </c>
      <c r="J83" s="25">
        <v>0</v>
      </c>
      <c r="K83" s="25">
        <v>0</v>
      </c>
      <c r="L83" s="25">
        <v>0</v>
      </c>
      <c r="M83" s="25">
        <v>0</v>
      </c>
      <c r="N83" s="85" t="s">
        <v>438</v>
      </c>
    </row>
    <row r="84" spans="1:14" ht="76.5" customHeight="1">
      <c r="A84" s="153" t="s">
        <v>229</v>
      </c>
      <c r="B84" s="56" t="s">
        <v>228</v>
      </c>
      <c r="C84" s="119"/>
      <c r="D84" s="25">
        <f t="shared" si="14"/>
        <v>1000</v>
      </c>
      <c r="E84" s="25">
        <f>E85+E86</f>
        <v>0</v>
      </c>
      <c r="F84" s="25">
        <f>F85+F86</f>
        <v>0</v>
      </c>
      <c r="G84" s="25">
        <f>G85+G86</f>
        <v>0</v>
      </c>
      <c r="H84" s="25">
        <f>H85+H86</f>
        <v>1000</v>
      </c>
      <c r="I84" s="25">
        <f t="shared" si="15"/>
        <v>0</v>
      </c>
      <c r="J84" s="25">
        <v>0</v>
      </c>
      <c r="K84" s="25">
        <v>0</v>
      </c>
      <c r="L84" s="25">
        <v>0</v>
      </c>
      <c r="M84" s="25">
        <v>0</v>
      </c>
      <c r="N84" s="78"/>
    </row>
    <row r="85" spans="1:14" ht="15">
      <c r="A85" s="153"/>
      <c r="B85" s="56" t="s">
        <v>253</v>
      </c>
      <c r="C85" s="119"/>
      <c r="D85" s="25">
        <f t="shared" si="14"/>
        <v>1000</v>
      </c>
      <c r="E85" s="25">
        <v>0</v>
      </c>
      <c r="F85" s="25">
        <v>0</v>
      </c>
      <c r="G85" s="25">
        <v>0</v>
      </c>
      <c r="H85" s="25">
        <v>1000</v>
      </c>
      <c r="I85" s="25">
        <f t="shared" si="15"/>
        <v>0</v>
      </c>
      <c r="J85" s="25">
        <v>0</v>
      </c>
      <c r="K85" s="25">
        <v>0</v>
      </c>
      <c r="L85" s="25">
        <v>0</v>
      </c>
      <c r="M85" s="25">
        <v>0</v>
      </c>
      <c r="N85" s="76"/>
    </row>
    <row r="86" spans="1:19" s="4" customFormat="1" ht="19.5" customHeight="1" hidden="1">
      <c r="A86" s="153"/>
      <c r="B86" s="61"/>
      <c r="C86" s="119"/>
      <c r="D86" s="25">
        <f t="shared" si="14"/>
        <v>0</v>
      </c>
      <c r="E86" s="25">
        <v>0</v>
      </c>
      <c r="F86" s="25">
        <v>0</v>
      </c>
      <c r="G86" s="25">
        <v>0</v>
      </c>
      <c r="H86" s="25"/>
      <c r="I86" s="25"/>
      <c r="J86" s="25"/>
      <c r="K86" s="25"/>
      <c r="L86" s="25"/>
      <c r="M86" s="25"/>
      <c r="N86" s="103"/>
      <c r="P86" s="6"/>
      <c r="Q86" s="6"/>
      <c r="R86" s="6"/>
      <c r="S86" s="6"/>
    </row>
    <row r="87" spans="1:19" s="4" customFormat="1" ht="51.75" customHeight="1" hidden="1">
      <c r="A87" s="37"/>
      <c r="B87" s="109"/>
      <c r="C87" s="110"/>
      <c r="D87" s="74"/>
      <c r="E87" s="74"/>
      <c r="F87" s="74"/>
      <c r="G87" s="74"/>
      <c r="H87" s="74"/>
      <c r="I87" s="111"/>
      <c r="J87" s="111"/>
      <c r="K87" s="111"/>
      <c r="L87" s="111"/>
      <c r="M87" s="111"/>
      <c r="N87" s="85"/>
      <c r="P87" s="6"/>
      <c r="Q87" s="6"/>
      <c r="R87" s="6"/>
      <c r="S87" s="6"/>
    </row>
    <row r="88" spans="1:14" ht="38.25">
      <c r="A88" s="36" t="s">
        <v>305</v>
      </c>
      <c r="B88" s="56" t="s">
        <v>1</v>
      </c>
      <c r="C88" s="118" t="s">
        <v>86</v>
      </c>
      <c r="D88" s="25">
        <f t="shared" si="14"/>
        <v>4700</v>
      </c>
      <c r="E88" s="25">
        <f>E89+E90+E91+E92</f>
        <v>0</v>
      </c>
      <c r="F88" s="25">
        <f>F89+F90+F91+F92</f>
        <v>0</v>
      </c>
      <c r="G88" s="25">
        <f>G89+G90+G91+G92</f>
        <v>4700</v>
      </c>
      <c r="H88" s="25">
        <f>H89+H90+H91+H92</f>
        <v>0</v>
      </c>
      <c r="I88" s="25">
        <f>J88+K88+L88+M88</f>
        <v>3716.3</v>
      </c>
      <c r="J88" s="25">
        <f>J89+J90+J91+J92</f>
        <v>0</v>
      </c>
      <c r="K88" s="25">
        <f>K89+K90+K91+K92</f>
        <v>0</v>
      </c>
      <c r="L88" s="25">
        <f>L89+L90+L91+L92</f>
        <v>3716.3</v>
      </c>
      <c r="M88" s="25">
        <f>M89+M90+M91+M92</f>
        <v>0</v>
      </c>
      <c r="N88" s="85"/>
    </row>
    <row r="89" spans="1:14" ht="63.75" customHeight="1">
      <c r="A89" s="24" t="s">
        <v>306</v>
      </c>
      <c r="B89" s="56" t="s">
        <v>234</v>
      </c>
      <c r="C89" s="119"/>
      <c r="D89" s="25">
        <f t="shared" si="14"/>
        <v>3500</v>
      </c>
      <c r="E89" s="25">
        <v>0</v>
      </c>
      <c r="F89" s="25">
        <v>0</v>
      </c>
      <c r="G89" s="25">
        <v>3500</v>
      </c>
      <c r="H89" s="25">
        <v>0</v>
      </c>
      <c r="I89" s="25">
        <f>J89+K89+L89+M89</f>
        <v>3394.3</v>
      </c>
      <c r="J89" s="25">
        <v>0</v>
      </c>
      <c r="K89" s="25">
        <v>0</v>
      </c>
      <c r="L89" s="25">
        <v>3394.3</v>
      </c>
      <c r="M89" s="25">
        <v>0</v>
      </c>
      <c r="N89" s="85" t="s">
        <v>370</v>
      </c>
    </row>
    <row r="90" spans="1:14" ht="69.75" customHeight="1">
      <c r="A90" s="24" t="s">
        <v>307</v>
      </c>
      <c r="B90" s="56" t="s">
        <v>235</v>
      </c>
      <c r="C90" s="119"/>
      <c r="D90" s="25">
        <f t="shared" si="14"/>
        <v>100</v>
      </c>
      <c r="E90" s="25">
        <v>0</v>
      </c>
      <c r="F90" s="25">
        <v>0</v>
      </c>
      <c r="G90" s="25">
        <v>100</v>
      </c>
      <c r="H90" s="25">
        <v>0</v>
      </c>
      <c r="I90" s="25">
        <f>J90+K90+L90+M90</f>
        <v>0</v>
      </c>
      <c r="J90" s="25">
        <v>0</v>
      </c>
      <c r="K90" s="25">
        <v>0</v>
      </c>
      <c r="L90" s="25">
        <v>0</v>
      </c>
      <c r="M90" s="25">
        <v>0</v>
      </c>
      <c r="N90" s="85" t="s">
        <v>371</v>
      </c>
    </row>
    <row r="91" spans="1:14" ht="35.25" customHeight="1">
      <c r="A91" s="24" t="s">
        <v>308</v>
      </c>
      <c r="B91" s="56" t="s">
        <v>237</v>
      </c>
      <c r="C91" s="119"/>
      <c r="D91" s="25">
        <f t="shared" si="14"/>
        <v>100</v>
      </c>
      <c r="E91" s="25">
        <v>0</v>
      </c>
      <c r="F91" s="25">
        <v>0</v>
      </c>
      <c r="G91" s="25">
        <v>100</v>
      </c>
      <c r="H91" s="25">
        <v>0</v>
      </c>
      <c r="I91" s="25">
        <f>J91+K91+L91+M91</f>
        <v>52</v>
      </c>
      <c r="J91" s="25">
        <v>0</v>
      </c>
      <c r="K91" s="25">
        <v>0</v>
      </c>
      <c r="L91" s="25">
        <v>52</v>
      </c>
      <c r="M91" s="25">
        <v>0</v>
      </c>
      <c r="N91" s="85" t="s">
        <v>372</v>
      </c>
    </row>
    <row r="92" spans="1:14" ht="90.75" customHeight="1">
      <c r="A92" s="24" t="s">
        <v>309</v>
      </c>
      <c r="B92" s="61" t="s">
        <v>238</v>
      </c>
      <c r="C92" s="120"/>
      <c r="D92" s="25">
        <f t="shared" si="14"/>
        <v>1000</v>
      </c>
      <c r="E92" s="25">
        <v>0</v>
      </c>
      <c r="F92" s="25">
        <v>0</v>
      </c>
      <c r="G92" s="25">
        <v>1000</v>
      </c>
      <c r="H92" s="25">
        <v>0</v>
      </c>
      <c r="I92" s="25">
        <f>J92+K92+L92+M92</f>
        <v>270</v>
      </c>
      <c r="J92" s="25">
        <v>0</v>
      </c>
      <c r="K92" s="25">
        <v>0</v>
      </c>
      <c r="L92" s="25">
        <v>270</v>
      </c>
      <c r="M92" s="25">
        <v>0</v>
      </c>
      <c r="N92" s="85" t="s">
        <v>373</v>
      </c>
    </row>
    <row r="93" spans="1:25" s="26" customFormat="1" ht="16.5" customHeight="1">
      <c r="A93" s="46" t="s">
        <v>310</v>
      </c>
      <c r="B93" s="62" t="s">
        <v>48</v>
      </c>
      <c r="C93" s="62"/>
      <c r="D93" s="14">
        <f>D94+D98+D99</f>
        <v>21433.469999999998</v>
      </c>
      <c r="E93" s="14">
        <f>E94+E98+E99</f>
        <v>0</v>
      </c>
      <c r="F93" s="14">
        <f>F94+F98+F99</f>
        <v>17718</v>
      </c>
      <c r="G93" s="14">
        <f>G94+G98+G99</f>
        <v>3715.4700000000003</v>
      </c>
      <c r="H93" s="14">
        <f>H94+H98+H99</f>
        <v>0</v>
      </c>
      <c r="I93" s="14">
        <v>22538.99</v>
      </c>
      <c r="J93" s="14">
        <v>0</v>
      </c>
      <c r="K93" s="14">
        <v>19516.59</v>
      </c>
      <c r="L93" s="14">
        <v>3022.39</v>
      </c>
      <c r="M93" s="14">
        <v>0</v>
      </c>
      <c r="N93" s="103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s="26" customFormat="1" ht="53.25" customHeight="1">
      <c r="A94" s="137" t="s">
        <v>354</v>
      </c>
      <c r="B94" s="61" t="s">
        <v>239</v>
      </c>
      <c r="C94" s="112"/>
      <c r="D94" s="25">
        <f aca="true" t="shared" si="16" ref="D94:D106">E94+F94+G94+H94</f>
        <v>18700.87</v>
      </c>
      <c r="E94" s="25">
        <f>E95+E96+E97</f>
        <v>0</v>
      </c>
      <c r="F94" s="25">
        <f>F95+F96+F97</f>
        <v>17718</v>
      </c>
      <c r="G94" s="25">
        <f>G95+G96+G97</f>
        <v>982.87</v>
      </c>
      <c r="H94" s="25">
        <f>H95+H96+H97</f>
        <v>0</v>
      </c>
      <c r="I94" s="25">
        <v>20765.93</v>
      </c>
      <c r="J94" s="25">
        <v>0</v>
      </c>
      <c r="K94" s="25">
        <v>19516.59</v>
      </c>
      <c r="L94" s="25">
        <v>1249.33</v>
      </c>
      <c r="M94" s="25">
        <v>0</v>
      </c>
      <c r="N94" s="103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s="26" customFormat="1" ht="40.5" customHeight="1">
      <c r="A95" s="138"/>
      <c r="B95" s="61" t="s">
        <v>334</v>
      </c>
      <c r="C95" s="112"/>
      <c r="D95" s="25">
        <f t="shared" si="16"/>
        <v>5946.16</v>
      </c>
      <c r="E95" s="25">
        <v>0</v>
      </c>
      <c r="F95" s="25">
        <v>5766</v>
      </c>
      <c r="G95" s="25">
        <v>180.16</v>
      </c>
      <c r="H95" s="25">
        <v>0</v>
      </c>
      <c r="I95" s="25">
        <v>3655.1</v>
      </c>
      <c r="J95" s="25">
        <v>0</v>
      </c>
      <c r="K95" s="25">
        <v>3474.94</v>
      </c>
      <c r="L95" s="25">
        <v>180.16</v>
      </c>
      <c r="M95" s="25">
        <v>0</v>
      </c>
      <c r="N95" s="85" t="s">
        <v>363</v>
      </c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s="26" customFormat="1" ht="38.25">
      <c r="A96" s="138"/>
      <c r="B96" s="61" t="s">
        <v>335</v>
      </c>
      <c r="C96" s="112"/>
      <c r="D96" s="25">
        <f t="shared" si="16"/>
        <v>6198.61</v>
      </c>
      <c r="E96" s="25">
        <v>0</v>
      </c>
      <c r="F96" s="25">
        <v>5952</v>
      </c>
      <c r="G96" s="25">
        <v>246.61</v>
      </c>
      <c r="H96" s="25">
        <v>0</v>
      </c>
      <c r="I96" s="25">
        <v>6136.63</v>
      </c>
      <c r="J96" s="25">
        <v>0</v>
      </c>
      <c r="K96" s="25">
        <v>5790.02</v>
      </c>
      <c r="L96" s="25">
        <v>346.61</v>
      </c>
      <c r="M96" s="25">
        <v>0</v>
      </c>
      <c r="N96" s="85" t="s">
        <v>363</v>
      </c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14" s="26" customFormat="1" ht="36" customHeight="1">
      <c r="A97" s="139"/>
      <c r="B97" s="61" t="s">
        <v>336</v>
      </c>
      <c r="C97" s="112"/>
      <c r="D97" s="25">
        <f t="shared" si="16"/>
        <v>6556.1</v>
      </c>
      <c r="E97" s="25">
        <v>0</v>
      </c>
      <c r="F97" s="25">
        <v>6000</v>
      </c>
      <c r="G97" s="25">
        <v>556.1</v>
      </c>
      <c r="H97" s="25">
        <v>0</v>
      </c>
      <c r="I97" s="25">
        <v>10974.19</v>
      </c>
      <c r="J97" s="25">
        <v>0</v>
      </c>
      <c r="K97" s="25">
        <v>10251.63</v>
      </c>
      <c r="L97" s="25">
        <v>722.56</v>
      </c>
      <c r="M97" s="25">
        <v>0</v>
      </c>
      <c r="N97" s="85" t="s">
        <v>389</v>
      </c>
    </row>
    <row r="98" spans="1:14" s="26" customFormat="1" ht="51.75">
      <c r="A98" s="37" t="s">
        <v>233</v>
      </c>
      <c r="B98" s="61" t="s">
        <v>337</v>
      </c>
      <c r="C98" s="112"/>
      <c r="D98" s="25">
        <f t="shared" si="16"/>
        <v>760.6</v>
      </c>
      <c r="E98" s="25">
        <v>0</v>
      </c>
      <c r="F98" s="74">
        <v>0</v>
      </c>
      <c r="G98" s="25">
        <v>760.6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85" t="s">
        <v>390</v>
      </c>
    </row>
    <row r="99" spans="1:14" s="26" customFormat="1" ht="66.75" customHeight="1">
      <c r="A99" s="37" t="s">
        <v>236</v>
      </c>
      <c r="B99" s="75" t="s">
        <v>304</v>
      </c>
      <c r="C99" s="113"/>
      <c r="D99" s="25">
        <f t="shared" si="16"/>
        <v>1972</v>
      </c>
      <c r="E99" s="25">
        <v>0</v>
      </c>
      <c r="F99" s="25">
        <v>0</v>
      </c>
      <c r="G99" s="25">
        <v>1972</v>
      </c>
      <c r="H99" s="25">
        <v>0</v>
      </c>
      <c r="I99" s="74">
        <v>1773.06</v>
      </c>
      <c r="J99" s="74">
        <v>0</v>
      </c>
      <c r="K99" s="74">
        <v>0</v>
      </c>
      <c r="L99" s="74">
        <v>1773.06</v>
      </c>
      <c r="M99" s="74">
        <v>0</v>
      </c>
      <c r="N99" s="85" t="s">
        <v>391</v>
      </c>
    </row>
    <row r="100" spans="1:14" s="3" customFormat="1" ht="15.75" customHeight="1">
      <c r="A100" s="42" t="s">
        <v>181</v>
      </c>
      <c r="B100" s="57" t="s">
        <v>47</v>
      </c>
      <c r="C100" s="59"/>
      <c r="D100" s="14">
        <f t="shared" si="16"/>
        <v>2982</v>
      </c>
      <c r="E100" s="14">
        <f>E101+E102+E103+E104+E105+E106</f>
        <v>0</v>
      </c>
      <c r="F100" s="14">
        <f>F101+F102+F103+F104+F105+F106</f>
        <v>0</v>
      </c>
      <c r="G100" s="14">
        <f>G101+G102+G103+G104+G105+G106</f>
        <v>1982</v>
      </c>
      <c r="H100" s="14">
        <f>H101+H102+H103+H104+H105+H106</f>
        <v>1000</v>
      </c>
      <c r="I100" s="14">
        <f>J100+K100+L100+M100</f>
        <v>1659.6000000000001</v>
      </c>
      <c r="J100" s="14">
        <f>J101+J102+J103+J104+J105+J106</f>
        <v>0</v>
      </c>
      <c r="K100" s="14">
        <f>K101+K102+K103+K104+K105+K106</f>
        <v>0</v>
      </c>
      <c r="L100" s="14">
        <f>L101+L102+L103+L104+L105+L106</f>
        <v>1659.6000000000001</v>
      </c>
      <c r="M100" s="14">
        <f>M101+M102+M103+M104+M105+M106</f>
        <v>0</v>
      </c>
      <c r="N100" s="98"/>
    </row>
    <row r="101" spans="1:14" ht="51">
      <c r="A101" s="36" t="s">
        <v>311</v>
      </c>
      <c r="B101" s="56" t="s">
        <v>242</v>
      </c>
      <c r="C101" s="148" t="s">
        <v>86</v>
      </c>
      <c r="D101" s="25">
        <f t="shared" si="16"/>
        <v>1000</v>
      </c>
      <c r="E101" s="21">
        <v>0</v>
      </c>
      <c r="F101" s="21">
        <v>0</v>
      </c>
      <c r="G101" s="21">
        <v>0</v>
      </c>
      <c r="H101" s="21">
        <v>1000</v>
      </c>
      <c r="I101" s="25">
        <f aca="true" t="shared" si="17" ref="I101:I106">J101+K101+L101+M101</f>
        <v>0</v>
      </c>
      <c r="J101" s="21">
        <v>0</v>
      </c>
      <c r="K101" s="21">
        <v>0</v>
      </c>
      <c r="L101" s="21">
        <v>0</v>
      </c>
      <c r="M101" s="21">
        <v>0</v>
      </c>
      <c r="N101" s="94"/>
    </row>
    <row r="102" spans="1:14" ht="63.75">
      <c r="A102" s="36" t="s">
        <v>240</v>
      </c>
      <c r="B102" s="56" t="s">
        <v>2</v>
      </c>
      <c r="C102" s="148"/>
      <c r="D102" s="25">
        <f t="shared" si="16"/>
        <v>982</v>
      </c>
      <c r="E102" s="21">
        <v>0</v>
      </c>
      <c r="F102" s="21">
        <v>0</v>
      </c>
      <c r="G102" s="21">
        <v>982</v>
      </c>
      <c r="H102" s="21">
        <v>0</v>
      </c>
      <c r="I102" s="25">
        <f t="shared" si="17"/>
        <v>1176.4</v>
      </c>
      <c r="J102" s="21">
        <v>0</v>
      </c>
      <c r="K102" s="21">
        <v>0</v>
      </c>
      <c r="L102" s="21">
        <v>1176.4</v>
      </c>
      <c r="M102" s="21">
        <v>0</v>
      </c>
      <c r="N102" s="97"/>
    </row>
    <row r="103" spans="1:14" ht="51">
      <c r="A103" s="36" t="s">
        <v>241</v>
      </c>
      <c r="B103" s="56" t="s">
        <v>28</v>
      </c>
      <c r="C103" s="148"/>
      <c r="D103" s="25">
        <f t="shared" si="16"/>
        <v>100</v>
      </c>
      <c r="E103" s="21">
        <v>0</v>
      </c>
      <c r="F103" s="21">
        <v>0</v>
      </c>
      <c r="G103" s="21">
        <v>100</v>
      </c>
      <c r="H103" s="21">
        <v>0</v>
      </c>
      <c r="I103" s="25">
        <f t="shared" si="17"/>
        <v>46</v>
      </c>
      <c r="J103" s="21">
        <v>0</v>
      </c>
      <c r="K103" s="21">
        <v>0</v>
      </c>
      <c r="L103" s="21">
        <v>46</v>
      </c>
      <c r="M103" s="21">
        <v>0</v>
      </c>
      <c r="N103" s="94" t="s">
        <v>375</v>
      </c>
    </row>
    <row r="104" spans="1:14" ht="72" customHeight="1">
      <c r="A104" s="37" t="s">
        <v>312</v>
      </c>
      <c r="B104" s="56" t="s">
        <v>245</v>
      </c>
      <c r="C104" s="148"/>
      <c r="D104" s="25">
        <f t="shared" si="16"/>
        <v>320</v>
      </c>
      <c r="E104" s="21">
        <v>0</v>
      </c>
      <c r="F104" s="21">
        <v>0</v>
      </c>
      <c r="G104" s="21">
        <v>320</v>
      </c>
      <c r="H104" s="21">
        <v>0</v>
      </c>
      <c r="I104" s="21">
        <f t="shared" si="17"/>
        <v>248.4</v>
      </c>
      <c r="J104" s="21">
        <v>0</v>
      </c>
      <c r="K104" s="21">
        <v>0</v>
      </c>
      <c r="L104" s="21">
        <v>248.4</v>
      </c>
      <c r="M104" s="21">
        <v>0</v>
      </c>
      <c r="N104" s="97"/>
    </row>
    <row r="105" spans="1:14" ht="53.25" customHeight="1">
      <c r="A105" s="36" t="s">
        <v>313</v>
      </c>
      <c r="B105" s="56" t="s">
        <v>246</v>
      </c>
      <c r="C105" s="148"/>
      <c r="D105" s="25">
        <f t="shared" si="16"/>
        <v>540</v>
      </c>
      <c r="E105" s="21">
        <v>0</v>
      </c>
      <c r="F105" s="21">
        <v>0</v>
      </c>
      <c r="G105" s="21">
        <v>540</v>
      </c>
      <c r="H105" s="21">
        <v>0</v>
      </c>
      <c r="I105" s="21">
        <f t="shared" si="17"/>
        <v>120</v>
      </c>
      <c r="J105" s="21">
        <v>0</v>
      </c>
      <c r="K105" s="21">
        <v>0</v>
      </c>
      <c r="L105" s="21">
        <v>120</v>
      </c>
      <c r="M105" s="21">
        <v>0</v>
      </c>
      <c r="N105" s="94" t="s">
        <v>377</v>
      </c>
    </row>
    <row r="106" spans="1:14" ht="38.25">
      <c r="A106" s="36" t="s">
        <v>314</v>
      </c>
      <c r="B106" s="56" t="s">
        <v>71</v>
      </c>
      <c r="C106" s="142"/>
      <c r="D106" s="25">
        <f t="shared" si="16"/>
        <v>40</v>
      </c>
      <c r="E106" s="21">
        <v>0</v>
      </c>
      <c r="F106" s="21">
        <v>0</v>
      </c>
      <c r="G106" s="21">
        <v>40</v>
      </c>
      <c r="H106" s="21">
        <v>0</v>
      </c>
      <c r="I106" s="21">
        <f t="shared" si="17"/>
        <v>68.8</v>
      </c>
      <c r="J106" s="21">
        <v>0</v>
      </c>
      <c r="K106" s="21">
        <v>0</v>
      </c>
      <c r="L106" s="21">
        <v>68.8</v>
      </c>
      <c r="M106" s="21">
        <v>0</v>
      </c>
      <c r="N106" s="97"/>
    </row>
    <row r="107" spans="1:14" s="3" customFormat="1" ht="36.75" customHeight="1">
      <c r="A107" s="42" t="s">
        <v>50</v>
      </c>
      <c r="B107" s="57" t="s">
        <v>49</v>
      </c>
      <c r="C107" s="59"/>
      <c r="D107" s="14">
        <f>D108+D113+D114+D115+D116+D117+D118+D119+D120</f>
        <v>11246.4</v>
      </c>
      <c r="E107" s="14">
        <f>E108+E113+E114+E115+E116+E117+E118+E119+E120</f>
        <v>0</v>
      </c>
      <c r="F107" s="14">
        <f>F108+F113+F114+F115+F116+F117+F118+F119+F120</f>
        <v>669.4</v>
      </c>
      <c r="G107" s="14">
        <f>G108+G113+G114+G115+G116+G117+G118+G119</f>
        <v>10577</v>
      </c>
      <c r="H107" s="14">
        <f>H108+H113+H114+H115+H116+H117+H118+H119+H120</f>
        <v>0</v>
      </c>
      <c r="I107" s="14">
        <f>I108+I113+I114+I115+I116+I117+I118+I119+I120</f>
        <v>10625</v>
      </c>
      <c r="J107" s="14">
        <f>J108+J113+J114+J115+J116+J117+J118+J119+J120</f>
        <v>0</v>
      </c>
      <c r="K107" s="14">
        <f>K108+K113+K114+K115+K116+K117+K118+K119+K120</f>
        <v>0</v>
      </c>
      <c r="L107" s="14">
        <f>L108+L113+L114+L115+L116+L117+L118+L119</f>
        <v>10625</v>
      </c>
      <c r="M107" s="14">
        <f>M108+M113+M114+M115+M116+M117+M118+M119+M120</f>
        <v>0</v>
      </c>
      <c r="N107" s="98"/>
    </row>
    <row r="108" spans="1:14" ht="38.25">
      <c r="A108" s="131" t="s">
        <v>135</v>
      </c>
      <c r="B108" s="63" t="s">
        <v>136</v>
      </c>
      <c r="C108" s="133" t="s">
        <v>87</v>
      </c>
      <c r="D108" s="25">
        <f aca="true" t="shared" si="18" ref="D108:D119">E108+F108+G108+H108</f>
        <v>1857</v>
      </c>
      <c r="E108" s="25">
        <f>E109+E110+E111+E112</f>
        <v>0</v>
      </c>
      <c r="F108" s="25">
        <f>F109+F110+F111+F112</f>
        <v>0</v>
      </c>
      <c r="G108" s="25">
        <f>G109+G110+G111+G112</f>
        <v>1857</v>
      </c>
      <c r="H108" s="25">
        <f>H109+H110+H111+H112</f>
        <v>0</v>
      </c>
      <c r="I108" s="25">
        <f>J108+K108+L108+M108</f>
        <v>1726</v>
      </c>
      <c r="J108" s="25">
        <f>J109+J110+J111+J112</f>
        <v>0</v>
      </c>
      <c r="K108" s="25">
        <f>K109+K110+K111+K112</f>
        <v>0</v>
      </c>
      <c r="L108" s="25">
        <f>L109+L110+L111+L112</f>
        <v>1726</v>
      </c>
      <c r="M108" s="25">
        <f>M109+M110+M111+M112</f>
        <v>0</v>
      </c>
      <c r="N108" s="97"/>
    </row>
    <row r="109" spans="1:14" ht="25.5">
      <c r="A109" s="116"/>
      <c r="B109" s="64" t="s">
        <v>247</v>
      </c>
      <c r="C109" s="148"/>
      <c r="D109" s="25">
        <f t="shared" si="18"/>
        <v>877</v>
      </c>
      <c r="E109" s="21">
        <v>0</v>
      </c>
      <c r="F109" s="21">
        <v>0</v>
      </c>
      <c r="G109" s="25">
        <v>877</v>
      </c>
      <c r="H109" s="21">
        <v>0</v>
      </c>
      <c r="I109" s="25">
        <f aca="true" t="shared" si="19" ref="I109:I119">J109+K109+L109+M109</f>
        <v>846</v>
      </c>
      <c r="J109" s="21">
        <v>0</v>
      </c>
      <c r="K109" s="21">
        <v>0</v>
      </c>
      <c r="L109" s="21">
        <v>846</v>
      </c>
      <c r="M109" s="21">
        <v>0</v>
      </c>
      <c r="N109" s="97"/>
    </row>
    <row r="110" spans="1:14" ht="25.5">
      <c r="A110" s="116"/>
      <c r="B110" s="64" t="s">
        <v>248</v>
      </c>
      <c r="C110" s="148"/>
      <c r="D110" s="25">
        <f t="shared" si="18"/>
        <v>290</v>
      </c>
      <c r="E110" s="21">
        <v>0</v>
      </c>
      <c r="F110" s="21">
        <v>0</v>
      </c>
      <c r="G110" s="25">
        <v>290</v>
      </c>
      <c r="H110" s="21">
        <v>0</v>
      </c>
      <c r="I110" s="25">
        <f t="shared" si="19"/>
        <v>290</v>
      </c>
      <c r="J110" s="21">
        <v>0</v>
      </c>
      <c r="K110" s="21">
        <v>0</v>
      </c>
      <c r="L110" s="21">
        <v>290</v>
      </c>
      <c r="M110" s="21">
        <v>0</v>
      </c>
      <c r="N110" s="97"/>
    </row>
    <row r="111" spans="1:14" ht="25.5">
      <c r="A111" s="116"/>
      <c r="B111" s="64" t="s">
        <v>249</v>
      </c>
      <c r="C111" s="148"/>
      <c r="D111" s="25">
        <f t="shared" si="18"/>
        <v>590</v>
      </c>
      <c r="E111" s="21">
        <v>0</v>
      </c>
      <c r="F111" s="21">
        <v>0</v>
      </c>
      <c r="G111" s="25">
        <v>590</v>
      </c>
      <c r="H111" s="21">
        <v>0</v>
      </c>
      <c r="I111" s="25">
        <f t="shared" si="19"/>
        <v>590</v>
      </c>
      <c r="J111" s="21">
        <v>0</v>
      </c>
      <c r="K111" s="21">
        <v>0</v>
      </c>
      <c r="L111" s="21">
        <v>590</v>
      </c>
      <c r="M111" s="21">
        <v>0</v>
      </c>
      <c r="N111" s="97"/>
    </row>
    <row r="112" spans="1:14" ht="26.25">
      <c r="A112" s="116"/>
      <c r="B112" s="64" t="s">
        <v>250</v>
      </c>
      <c r="C112" s="148"/>
      <c r="D112" s="25">
        <f t="shared" si="18"/>
        <v>100</v>
      </c>
      <c r="E112" s="21">
        <v>0</v>
      </c>
      <c r="F112" s="21">
        <v>0</v>
      </c>
      <c r="G112" s="25">
        <v>100</v>
      </c>
      <c r="H112" s="21">
        <v>0</v>
      </c>
      <c r="I112" s="21">
        <f t="shared" si="19"/>
        <v>0</v>
      </c>
      <c r="J112" s="21">
        <v>0</v>
      </c>
      <c r="K112" s="21">
        <v>0</v>
      </c>
      <c r="L112" s="21">
        <v>0</v>
      </c>
      <c r="M112" s="21">
        <v>0</v>
      </c>
      <c r="N112" s="94" t="s">
        <v>374</v>
      </c>
    </row>
    <row r="113" spans="1:14" ht="27.75" customHeight="1">
      <c r="A113" s="36" t="s">
        <v>315</v>
      </c>
      <c r="B113" s="56" t="s">
        <v>29</v>
      </c>
      <c r="C113" s="149"/>
      <c r="D113" s="25">
        <f t="shared" si="18"/>
        <v>550</v>
      </c>
      <c r="E113" s="21">
        <v>0</v>
      </c>
      <c r="F113" s="21">
        <v>0</v>
      </c>
      <c r="G113" s="21">
        <v>550</v>
      </c>
      <c r="H113" s="21">
        <v>0</v>
      </c>
      <c r="I113" s="21">
        <f t="shared" si="19"/>
        <v>550</v>
      </c>
      <c r="J113" s="21">
        <v>0</v>
      </c>
      <c r="K113" s="21">
        <v>0</v>
      </c>
      <c r="L113" s="21">
        <v>550</v>
      </c>
      <c r="M113" s="21">
        <v>0</v>
      </c>
      <c r="N113" s="97"/>
    </row>
    <row r="114" spans="1:14" ht="42.75" customHeight="1">
      <c r="A114" s="36" t="s">
        <v>316</v>
      </c>
      <c r="B114" s="56" t="s">
        <v>72</v>
      </c>
      <c r="C114" s="149"/>
      <c r="D114" s="25">
        <f t="shared" si="18"/>
        <v>70</v>
      </c>
      <c r="E114" s="21">
        <v>0</v>
      </c>
      <c r="F114" s="21">
        <v>0</v>
      </c>
      <c r="G114" s="21">
        <v>70</v>
      </c>
      <c r="H114" s="21">
        <v>0</v>
      </c>
      <c r="I114" s="21">
        <f t="shared" si="19"/>
        <v>70</v>
      </c>
      <c r="J114" s="21">
        <v>0</v>
      </c>
      <c r="K114" s="21">
        <v>0</v>
      </c>
      <c r="L114" s="21">
        <v>70</v>
      </c>
      <c r="M114" s="21">
        <v>0</v>
      </c>
      <c r="N114" s="97"/>
    </row>
    <row r="115" spans="1:14" ht="38.25">
      <c r="A115" s="36" t="s">
        <v>317</v>
      </c>
      <c r="B115" s="56" t="s">
        <v>138</v>
      </c>
      <c r="C115" s="149"/>
      <c r="D115" s="25">
        <f t="shared" si="18"/>
        <v>3500</v>
      </c>
      <c r="E115" s="21">
        <v>0</v>
      </c>
      <c r="F115" s="21">
        <v>0</v>
      </c>
      <c r="G115" s="21">
        <v>3500</v>
      </c>
      <c r="H115" s="21">
        <v>0</v>
      </c>
      <c r="I115" s="21">
        <f t="shared" si="19"/>
        <v>3157.5</v>
      </c>
      <c r="J115" s="21">
        <v>0</v>
      </c>
      <c r="K115" s="21">
        <v>0</v>
      </c>
      <c r="L115" s="21">
        <v>3157.5</v>
      </c>
      <c r="M115" s="21">
        <v>0</v>
      </c>
      <c r="N115" s="94"/>
    </row>
    <row r="116" spans="1:14" ht="43.5" customHeight="1">
      <c r="A116" s="36" t="s">
        <v>243</v>
      </c>
      <c r="B116" s="56" t="s">
        <v>139</v>
      </c>
      <c r="C116" s="150"/>
      <c r="D116" s="25">
        <f t="shared" si="18"/>
        <v>669.4</v>
      </c>
      <c r="E116" s="21">
        <v>0</v>
      </c>
      <c r="F116" s="21">
        <v>669.4</v>
      </c>
      <c r="G116" s="21">
        <v>0</v>
      </c>
      <c r="H116" s="21">
        <v>0</v>
      </c>
      <c r="I116" s="21">
        <f t="shared" si="19"/>
        <v>665.8</v>
      </c>
      <c r="J116" s="21">
        <v>0</v>
      </c>
      <c r="K116" s="21">
        <v>0</v>
      </c>
      <c r="L116" s="21">
        <v>665.8</v>
      </c>
      <c r="M116" s="21">
        <v>0</v>
      </c>
      <c r="N116" s="97"/>
    </row>
    <row r="117" spans="1:14" ht="37.5" customHeight="1">
      <c r="A117" s="36" t="s">
        <v>244</v>
      </c>
      <c r="B117" s="56" t="s">
        <v>30</v>
      </c>
      <c r="C117" s="133" t="s">
        <v>87</v>
      </c>
      <c r="D117" s="25">
        <f t="shared" si="18"/>
        <v>2000</v>
      </c>
      <c r="E117" s="21">
        <v>0</v>
      </c>
      <c r="F117" s="21">
        <v>0</v>
      </c>
      <c r="G117" s="21">
        <v>2000</v>
      </c>
      <c r="H117" s="21">
        <v>0</v>
      </c>
      <c r="I117" s="21">
        <f t="shared" si="19"/>
        <v>1978</v>
      </c>
      <c r="J117" s="21">
        <v>0</v>
      </c>
      <c r="K117" s="21">
        <v>0</v>
      </c>
      <c r="L117" s="21">
        <v>1978</v>
      </c>
      <c r="M117" s="21">
        <v>0</v>
      </c>
      <c r="N117" s="97"/>
    </row>
    <row r="118" spans="1:14" ht="37.5" customHeight="1">
      <c r="A118" s="36" t="s">
        <v>318</v>
      </c>
      <c r="B118" s="56" t="s">
        <v>185</v>
      </c>
      <c r="C118" s="136"/>
      <c r="D118" s="25">
        <f t="shared" si="18"/>
        <v>2500</v>
      </c>
      <c r="E118" s="21">
        <v>0</v>
      </c>
      <c r="F118" s="21">
        <v>0</v>
      </c>
      <c r="G118" s="21">
        <v>2500</v>
      </c>
      <c r="H118" s="21">
        <v>0</v>
      </c>
      <c r="I118" s="21">
        <f t="shared" si="19"/>
        <v>2402.4</v>
      </c>
      <c r="J118" s="21">
        <v>0</v>
      </c>
      <c r="K118" s="21">
        <v>0</v>
      </c>
      <c r="L118" s="21">
        <v>2402.4</v>
      </c>
      <c r="M118" s="21">
        <v>0</v>
      </c>
      <c r="N118" s="97"/>
    </row>
    <row r="119" spans="1:14" ht="50.25" customHeight="1">
      <c r="A119" s="36" t="s">
        <v>319</v>
      </c>
      <c r="B119" s="56" t="s">
        <v>137</v>
      </c>
      <c r="C119" s="136"/>
      <c r="D119" s="25">
        <f t="shared" si="18"/>
        <v>100</v>
      </c>
      <c r="E119" s="21">
        <v>0</v>
      </c>
      <c r="F119" s="21">
        <v>0</v>
      </c>
      <c r="G119" s="21">
        <v>100</v>
      </c>
      <c r="H119" s="21">
        <v>0</v>
      </c>
      <c r="I119" s="21">
        <f t="shared" si="19"/>
        <v>75.3</v>
      </c>
      <c r="J119" s="21">
        <v>0</v>
      </c>
      <c r="K119" s="21">
        <v>0</v>
      </c>
      <c r="L119" s="21">
        <v>75.3</v>
      </c>
      <c r="M119" s="21">
        <v>0</v>
      </c>
      <c r="N119" s="97" t="s">
        <v>376</v>
      </c>
    </row>
    <row r="120" spans="1:14" ht="18.75" customHeight="1" hidden="1">
      <c r="A120" s="17"/>
      <c r="B120" s="66"/>
      <c r="C120" s="147"/>
      <c r="D120" s="19"/>
      <c r="E120" s="18"/>
      <c r="F120" s="18"/>
      <c r="G120" s="18"/>
      <c r="H120" s="18"/>
      <c r="I120" s="18"/>
      <c r="J120" s="18"/>
      <c r="K120" s="18"/>
      <c r="L120" s="18"/>
      <c r="M120" s="18"/>
      <c r="N120" s="97"/>
    </row>
    <row r="121" spans="1:74" s="3" customFormat="1" ht="15" customHeight="1">
      <c r="A121" s="41">
        <v>9</v>
      </c>
      <c r="B121" s="57" t="s">
        <v>21</v>
      </c>
      <c r="C121" s="59"/>
      <c r="D121" s="14">
        <f>D122+D129+D150+D154+D158</f>
        <v>693207.4689999999</v>
      </c>
      <c r="E121" s="14">
        <f>E122+E129+E150+E154+E158</f>
        <v>0</v>
      </c>
      <c r="F121" s="14">
        <f>F122+F129+F150+F154+F158</f>
        <v>372733.8</v>
      </c>
      <c r="G121" s="14">
        <f>G122+G129+G150+G154+G158</f>
        <v>307527.02999999997</v>
      </c>
      <c r="H121" s="14">
        <f>H122+H129+H150+H154+H158</f>
        <v>12946.639</v>
      </c>
      <c r="I121" s="14">
        <f>I122+I129+I150+I154+I158</f>
        <v>693775.449</v>
      </c>
      <c r="J121" s="14">
        <f>J122+J129+J150+J154+J158</f>
        <v>0</v>
      </c>
      <c r="K121" s="14">
        <f>K122+K129+K150+K154+K158</f>
        <v>379784.09799999994</v>
      </c>
      <c r="L121" s="14">
        <f>L122+L129+L150+L154+L158</f>
        <v>308074.55100000004</v>
      </c>
      <c r="M121" s="14">
        <f>M122+M129+M150+M154+M158</f>
        <v>11625.900000000001</v>
      </c>
      <c r="N121" s="98"/>
      <c r="P121" s="35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</row>
    <row r="122" spans="1:74" s="4" customFormat="1" ht="37.5" customHeight="1">
      <c r="A122" s="37" t="s">
        <v>73</v>
      </c>
      <c r="B122" s="61" t="s">
        <v>88</v>
      </c>
      <c r="C122" s="67"/>
      <c r="D122" s="27">
        <f aca="true" t="shared" si="20" ref="D122:M122">D123+D125+D126</f>
        <v>209829.343</v>
      </c>
      <c r="E122" s="27">
        <f t="shared" si="20"/>
        <v>0</v>
      </c>
      <c r="F122" s="27">
        <f t="shared" si="20"/>
        <v>97567</v>
      </c>
      <c r="G122" s="27">
        <f t="shared" si="20"/>
        <v>105068.455</v>
      </c>
      <c r="H122" s="25">
        <f t="shared" si="20"/>
        <v>7193.888</v>
      </c>
      <c r="I122" s="92">
        <f t="shared" si="20"/>
        <v>204932.698</v>
      </c>
      <c r="J122" s="92">
        <f t="shared" si="20"/>
        <v>0</v>
      </c>
      <c r="K122" s="92">
        <f t="shared" si="20"/>
        <v>98871.388</v>
      </c>
      <c r="L122" s="92">
        <f>L123+L124+L125+L126</f>
        <v>98787.43</v>
      </c>
      <c r="M122" s="74">
        <f t="shared" si="20"/>
        <v>7773.88</v>
      </c>
      <c r="N122" s="103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</row>
    <row r="123" spans="1:14" ht="115.5" customHeight="1">
      <c r="A123" s="36" t="s">
        <v>74</v>
      </c>
      <c r="B123" s="61" t="s">
        <v>262</v>
      </c>
      <c r="C123" s="128" t="s">
        <v>22</v>
      </c>
      <c r="D123" s="21">
        <f>E123+F123+G123+H123</f>
        <v>200</v>
      </c>
      <c r="E123" s="21">
        <v>0</v>
      </c>
      <c r="F123" s="25">
        <v>0</v>
      </c>
      <c r="G123" s="25">
        <v>200</v>
      </c>
      <c r="H123" s="21">
        <v>0</v>
      </c>
      <c r="I123" s="21">
        <f aca="true" t="shared" si="21" ref="I123:I128">J123+K123+L123+M123</f>
        <v>200</v>
      </c>
      <c r="J123" s="21">
        <v>0</v>
      </c>
      <c r="K123" s="21">
        <v>0</v>
      </c>
      <c r="L123" s="21">
        <v>200</v>
      </c>
      <c r="M123" s="21">
        <v>0</v>
      </c>
      <c r="N123" s="97"/>
    </row>
    <row r="124" spans="1:14" ht="76.5">
      <c r="A124" s="36" t="s">
        <v>75</v>
      </c>
      <c r="B124" s="61" t="s">
        <v>420</v>
      </c>
      <c r="C124" s="134"/>
      <c r="D124" s="21">
        <f>E124+F124+G124+H124</f>
        <v>0</v>
      </c>
      <c r="E124" s="21">
        <v>0</v>
      </c>
      <c r="F124" s="25">
        <v>0</v>
      </c>
      <c r="G124" s="25">
        <v>0</v>
      </c>
      <c r="H124" s="21">
        <v>0</v>
      </c>
      <c r="I124" s="21">
        <f t="shared" si="21"/>
        <v>500</v>
      </c>
      <c r="J124" s="21">
        <v>0</v>
      </c>
      <c r="K124" s="21">
        <v>0</v>
      </c>
      <c r="L124" s="21">
        <v>500</v>
      </c>
      <c r="M124" s="21">
        <v>0</v>
      </c>
      <c r="N124" s="94" t="s">
        <v>421</v>
      </c>
    </row>
    <row r="125" spans="1:14" ht="76.5">
      <c r="A125" s="36" t="s">
        <v>76</v>
      </c>
      <c r="B125" s="61" t="s">
        <v>161</v>
      </c>
      <c r="C125" s="134"/>
      <c r="D125" s="21">
        <f>E125+F125+G125+H125</f>
        <v>97567</v>
      </c>
      <c r="E125" s="21">
        <v>0</v>
      </c>
      <c r="F125" s="25">
        <v>97567</v>
      </c>
      <c r="G125" s="25">
        <v>0</v>
      </c>
      <c r="H125" s="21">
        <v>0</v>
      </c>
      <c r="I125" s="21">
        <f t="shared" si="21"/>
        <v>98871.388</v>
      </c>
      <c r="J125" s="21">
        <v>0</v>
      </c>
      <c r="K125" s="21">
        <f>96985.691+1885.697</f>
        <v>98871.388</v>
      </c>
      <c r="L125" s="21">
        <v>0</v>
      </c>
      <c r="M125" s="21">
        <v>0</v>
      </c>
      <c r="N125" s="97"/>
    </row>
    <row r="126" spans="1:15" ht="93" customHeight="1">
      <c r="A126" s="36" t="s">
        <v>422</v>
      </c>
      <c r="B126" s="61" t="s">
        <v>190</v>
      </c>
      <c r="C126" s="134"/>
      <c r="D126" s="21">
        <f>E126+F126+G126+H126</f>
        <v>112062.34300000001</v>
      </c>
      <c r="E126" s="21">
        <v>0</v>
      </c>
      <c r="F126" s="25">
        <v>0</v>
      </c>
      <c r="G126" s="27">
        <v>104868.455</v>
      </c>
      <c r="H126" s="21">
        <v>7193.888</v>
      </c>
      <c r="I126" s="21">
        <f t="shared" si="21"/>
        <v>105861.31</v>
      </c>
      <c r="J126" s="21">
        <v>0</v>
      </c>
      <c r="K126" s="21">
        <v>0</v>
      </c>
      <c r="L126" s="21">
        <v>98087.43</v>
      </c>
      <c r="M126" s="21">
        <v>7773.88</v>
      </c>
      <c r="N126" s="81"/>
      <c r="O126" s="15"/>
    </row>
    <row r="127" spans="1:15" ht="25.5">
      <c r="A127" s="36" t="s">
        <v>320</v>
      </c>
      <c r="B127" s="61" t="s">
        <v>263</v>
      </c>
      <c r="C127" s="134"/>
      <c r="D127" s="21">
        <f>G127</f>
        <v>1150</v>
      </c>
      <c r="E127" s="21">
        <v>0</v>
      </c>
      <c r="F127" s="25">
        <v>0</v>
      </c>
      <c r="G127" s="25">
        <v>1150</v>
      </c>
      <c r="H127" s="21">
        <v>0</v>
      </c>
      <c r="I127" s="21">
        <f t="shared" si="21"/>
        <v>1150</v>
      </c>
      <c r="J127" s="21">
        <v>0</v>
      </c>
      <c r="K127" s="21">
        <v>0</v>
      </c>
      <c r="L127" s="21">
        <v>1150</v>
      </c>
      <c r="M127" s="21">
        <v>0</v>
      </c>
      <c r="N127" s="81"/>
      <c r="O127" s="15"/>
    </row>
    <row r="128" spans="1:15" ht="63" customHeight="1">
      <c r="A128" s="36" t="s">
        <v>321</v>
      </c>
      <c r="B128" s="61" t="s">
        <v>264</v>
      </c>
      <c r="C128" s="135"/>
      <c r="D128" s="21">
        <f>G128</f>
        <v>4100</v>
      </c>
      <c r="E128" s="21">
        <v>0</v>
      </c>
      <c r="F128" s="25">
        <v>0</v>
      </c>
      <c r="G128" s="25">
        <v>4100</v>
      </c>
      <c r="H128" s="21">
        <v>0</v>
      </c>
      <c r="I128" s="21">
        <f t="shared" si="21"/>
        <v>5806</v>
      </c>
      <c r="J128" s="21">
        <v>0</v>
      </c>
      <c r="K128" s="21">
        <v>0</v>
      </c>
      <c r="L128" s="21">
        <v>5806</v>
      </c>
      <c r="M128" s="21">
        <v>0</v>
      </c>
      <c r="N128" s="81" t="s">
        <v>410</v>
      </c>
      <c r="O128" s="15"/>
    </row>
    <row r="129" spans="1:14" s="4" customFormat="1" ht="42.75" customHeight="1">
      <c r="A129" s="37" t="s">
        <v>77</v>
      </c>
      <c r="B129" s="61" t="s">
        <v>34</v>
      </c>
      <c r="C129" s="128" t="s">
        <v>22</v>
      </c>
      <c r="D129" s="25">
        <f aca="true" t="shared" si="22" ref="D129:J129">D130+D131+D134+D135+D138+D147</f>
        <v>417118.99899999995</v>
      </c>
      <c r="E129" s="25">
        <f t="shared" si="22"/>
        <v>0</v>
      </c>
      <c r="F129" s="25">
        <f t="shared" si="22"/>
        <v>267645</v>
      </c>
      <c r="G129" s="25">
        <f t="shared" si="22"/>
        <v>143881.248</v>
      </c>
      <c r="H129" s="25">
        <f t="shared" si="22"/>
        <v>5592.751</v>
      </c>
      <c r="I129" s="74">
        <f t="shared" si="22"/>
        <v>421119.71</v>
      </c>
      <c r="J129" s="74">
        <f t="shared" si="22"/>
        <v>0</v>
      </c>
      <c r="K129" s="74">
        <f>K130+K132+K134+K138+K147</f>
        <v>272453.79</v>
      </c>
      <c r="L129" s="74">
        <f>L130+L131+L132+L135+L138+L147</f>
        <v>150201.45</v>
      </c>
      <c r="M129" s="74">
        <f>M130+M131+M134+M135+M138+M147</f>
        <v>3673.57</v>
      </c>
      <c r="N129" s="103"/>
    </row>
    <row r="130" spans="1:14" s="6" customFormat="1" ht="99" customHeight="1">
      <c r="A130" s="37" t="s">
        <v>78</v>
      </c>
      <c r="B130" s="61" t="s">
        <v>163</v>
      </c>
      <c r="C130" s="134"/>
      <c r="D130" s="25">
        <f>E130+F130+G130+H130</f>
        <v>224851</v>
      </c>
      <c r="E130" s="25">
        <v>0</v>
      </c>
      <c r="F130" s="25">
        <v>224851</v>
      </c>
      <c r="G130" s="25">
        <v>0</v>
      </c>
      <c r="H130" s="25">
        <v>0</v>
      </c>
      <c r="I130" s="25">
        <f>J130+K130+L130+M130</f>
        <v>232350.15</v>
      </c>
      <c r="J130" s="25">
        <v>0</v>
      </c>
      <c r="K130" s="25">
        <v>232350.15</v>
      </c>
      <c r="L130" s="25">
        <v>0</v>
      </c>
      <c r="M130" s="25">
        <v>0</v>
      </c>
      <c r="N130" s="82" t="s">
        <v>411</v>
      </c>
    </row>
    <row r="131" spans="1:14" s="6" customFormat="1" ht="76.5">
      <c r="A131" s="37" t="s">
        <v>79</v>
      </c>
      <c r="B131" s="61" t="s">
        <v>189</v>
      </c>
      <c r="C131" s="134"/>
      <c r="D131" s="25">
        <f>E131+F131+G131+H131</f>
        <v>145073.99899999998</v>
      </c>
      <c r="E131" s="25">
        <v>0</v>
      </c>
      <c r="F131" s="25">
        <v>0</v>
      </c>
      <c r="G131" s="25">
        <v>139481.248</v>
      </c>
      <c r="H131" s="25">
        <v>5592.751</v>
      </c>
      <c r="I131" s="25">
        <f>J131+K131+L131+M131</f>
        <v>150831.42</v>
      </c>
      <c r="J131" s="25">
        <v>0</v>
      </c>
      <c r="K131" s="25">
        <v>0</v>
      </c>
      <c r="L131" s="25">
        <v>147157.85</v>
      </c>
      <c r="M131" s="25">
        <v>3673.57</v>
      </c>
      <c r="N131" s="103"/>
    </row>
    <row r="132" spans="1:14" s="6" customFormat="1" ht="80.25" customHeight="1">
      <c r="A132" s="34" t="s">
        <v>322</v>
      </c>
      <c r="B132" s="61" t="s">
        <v>271</v>
      </c>
      <c r="C132" s="134"/>
      <c r="D132" s="25">
        <f>E132+F132+G132+H132</f>
        <v>4810.2</v>
      </c>
      <c r="E132" s="25">
        <v>0</v>
      </c>
      <c r="F132" s="25">
        <v>0</v>
      </c>
      <c r="G132" s="25">
        <v>4810.2</v>
      </c>
      <c r="H132" s="25">
        <v>0</v>
      </c>
      <c r="I132" s="25">
        <f>J132+K132+L132+M132</f>
        <v>5209.1</v>
      </c>
      <c r="J132" s="25">
        <v>0</v>
      </c>
      <c r="K132" s="25">
        <v>4848.5</v>
      </c>
      <c r="L132" s="25">
        <v>360.6</v>
      </c>
      <c r="M132" s="25">
        <v>0</v>
      </c>
      <c r="N132" s="85" t="s">
        <v>412</v>
      </c>
    </row>
    <row r="133" spans="1:14" s="6" customFormat="1" ht="15" hidden="1">
      <c r="A133" s="28"/>
      <c r="B133" s="61"/>
      <c r="C133" s="134"/>
      <c r="D133" s="25"/>
      <c r="E133" s="25"/>
      <c r="F133" s="25"/>
      <c r="G133" s="29"/>
      <c r="H133" s="25"/>
      <c r="I133" s="25">
        <f aca="true" t="shared" si="23" ref="I133:I146">J133+K133+L133+M133</f>
        <v>0</v>
      </c>
      <c r="J133" s="25"/>
      <c r="K133" s="25"/>
      <c r="L133" s="25"/>
      <c r="M133" s="25"/>
      <c r="N133" s="103"/>
    </row>
    <row r="134" spans="1:14" s="6" customFormat="1" ht="63.75">
      <c r="A134" s="37" t="s">
        <v>89</v>
      </c>
      <c r="B134" s="61" t="s">
        <v>162</v>
      </c>
      <c r="C134" s="134"/>
      <c r="D134" s="25">
        <f>E134+F134+G134+H134</f>
        <v>42794</v>
      </c>
      <c r="E134" s="25">
        <v>0</v>
      </c>
      <c r="F134" s="25">
        <v>42794</v>
      </c>
      <c r="G134" s="25">
        <v>0</v>
      </c>
      <c r="H134" s="25">
        <v>0</v>
      </c>
      <c r="I134" s="25">
        <f t="shared" si="23"/>
        <v>34094.47</v>
      </c>
      <c r="J134" s="25">
        <v>0</v>
      </c>
      <c r="K134" s="25">
        <v>34094.47</v>
      </c>
      <c r="L134" s="25">
        <v>0</v>
      </c>
      <c r="M134" s="25">
        <v>0</v>
      </c>
      <c r="N134" s="85" t="s">
        <v>413</v>
      </c>
    </row>
    <row r="135" spans="1:14" s="6" customFormat="1" ht="89.25" customHeight="1">
      <c r="A135" s="137" t="s">
        <v>90</v>
      </c>
      <c r="B135" s="61" t="s">
        <v>191</v>
      </c>
      <c r="C135" s="134"/>
      <c r="D135" s="25">
        <f>E135+F135+G135+H135</f>
        <v>500</v>
      </c>
      <c r="E135" s="25">
        <v>0</v>
      </c>
      <c r="F135" s="25">
        <v>0</v>
      </c>
      <c r="G135" s="25">
        <f>G136</f>
        <v>500</v>
      </c>
      <c r="H135" s="25">
        <v>0</v>
      </c>
      <c r="I135" s="25">
        <f t="shared" si="23"/>
        <v>500</v>
      </c>
      <c r="J135" s="25">
        <f>J136</f>
        <v>0</v>
      </c>
      <c r="K135" s="25">
        <f>K136</f>
        <v>0</v>
      </c>
      <c r="L135" s="25">
        <f>L136</f>
        <v>500</v>
      </c>
      <c r="M135" s="25">
        <f>M136</f>
        <v>0</v>
      </c>
      <c r="N135" s="103"/>
    </row>
    <row r="136" spans="1:14" s="6" customFormat="1" ht="25.5">
      <c r="A136" s="138"/>
      <c r="B136" s="61" t="s">
        <v>192</v>
      </c>
      <c r="C136" s="134"/>
      <c r="D136" s="25">
        <f>E136+F136+G136+H136</f>
        <v>500</v>
      </c>
      <c r="E136" s="25">
        <v>0</v>
      </c>
      <c r="F136" s="25">
        <v>0</v>
      </c>
      <c r="G136" s="25">
        <v>500</v>
      </c>
      <c r="H136" s="25">
        <v>0</v>
      </c>
      <c r="I136" s="25">
        <f t="shared" si="23"/>
        <v>500</v>
      </c>
      <c r="J136" s="25">
        <v>0</v>
      </c>
      <c r="K136" s="25">
        <v>0</v>
      </c>
      <c r="L136" s="25">
        <v>500</v>
      </c>
      <c r="M136" s="25">
        <v>0</v>
      </c>
      <c r="N136" s="103"/>
    </row>
    <row r="137" spans="1:14" s="6" customFormat="1" ht="18.75" customHeight="1" hidden="1">
      <c r="A137" s="139"/>
      <c r="B137" s="61"/>
      <c r="C137" s="134"/>
      <c r="D137" s="25"/>
      <c r="E137" s="25"/>
      <c r="F137" s="25"/>
      <c r="G137" s="25"/>
      <c r="H137" s="25"/>
      <c r="I137" s="25">
        <f t="shared" si="23"/>
        <v>0</v>
      </c>
      <c r="J137" s="25"/>
      <c r="K137" s="25"/>
      <c r="L137" s="25"/>
      <c r="M137" s="25"/>
      <c r="N137" s="103"/>
    </row>
    <row r="138" spans="1:14" s="6" customFormat="1" ht="123.75" customHeight="1">
      <c r="A138" s="137" t="s">
        <v>91</v>
      </c>
      <c r="B138" s="61" t="s">
        <v>164</v>
      </c>
      <c r="C138" s="134"/>
      <c r="D138" s="25">
        <f>E138+F138+G138+H138</f>
        <v>3400</v>
      </c>
      <c r="E138" s="25">
        <v>0</v>
      </c>
      <c r="F138" s="25">
        <v>0</v>
      </c>
      <c r="G138" s="25">
        <v>3400</v>
      </c>
      <c r="H138" s="25">
        <v>0</v>
      </c>
      <c r="I138" s="25">
        <f t="shared" si="23"/>
        <v>1883</v>
      </c>
      <c r="J138" s="25">
        <v>0</v>
      </c>
      <c r="K138" s="25">
        <v>0</v>
      </c>
      <c r="L138" s="25">
        <v>1883</v>
      </c>
      <c r="M138" s="25">
        <v>0</v>
      </c>
      <c r="N138" s="82" t="s">
        <v>414</v>
      </c>
    </row>
    <row r="139" spans="1:14" s="6" customFormat="1" ht="21" customHeight="1" hidden="1">
      <c r="A139" s="138"/>
      <c r="B139" s="61"/>
      <c r="C139" s="134"/>
      <c r="D139" s="25">
        <f aca="true" t="shared" si="24" ref="D139:D146">E139+F139+G139+H139</f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f t="shared" si="23"/>
        <v>0</v>
      </c>
      <c r="J139" s="25"/>
      <c r="K139" s="25"/>
      <c r="L139" s="25"/>
      <c r="M139" s="25"/>
      <c r="N139" s="103"/>
    </row>
    <row r="140" spans="1:14" s="6" customFormat="1" ht="13.5" customHeight="1" hidden="1">
      <c r="A140" s="138"/>
      <c r="B140" s="61"/>
      <c r="C140" s="135"/>
      <c r="D140" s="25">
        <f t="shared" si="24"/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f t="shared" si="23"/>
        <v>0</v>
      </c>
      <c r="J140" s="25"/>
      <c r="K140" s="25"/>
      <c r="L140" s="25"/>
      <c r="M140" s="25"/>
      <c r="N140" s="103"/>
    </row>
    <row r="141" spans="1:14" ht="18" customHeight="1" hidden="1">
      <c r="A141" s="138"/>
      <c r="B141" s="68"/>
      <c r="C141" s="69"/>
      <c r="D141" s="25">
        <f t="shared" si="24"/>
        <v>0</v>
      </c>
      <c r="E141" s="21"/>
      <c r="F141" s="21"/>
      <c r="G141" s="21"/>
      <c r="H141" s="21"/>
      <c r="I141" s="25">
        <f t="shared" si="23"/>
        <v>0</v>
      </c>
      <c r="J141" s="21"/>
      <c r="K141" s="21"/>
      <c r="L141" s="21"/>
      <c r="M141" s="21"/>
      <c r="N141" s="103"/>
    </row>
    <row r="142" spans="1:14" ht="18" customHeight="1">
      <c r="A142" s="138"/>
      <c r="B142" s="75" t="s">
        <v>445</v>
      </c>
      <c r="C142" s="108"/>
      <c r="D142" s="25">
        <f t="shared" si="24"/>
        <v>1883</v>
      </c>
      <c r="E142" s="21">
        <v>0</v>
      </c>
      <c r="F142" s="21">
        <v>0</v>
      </c>
      <c r="G142" s="21">
        <v>1883</v>
      </c>
      <c r="H142" s="21">
        <v>0</v>
      </c>
      <c r="I142" s="25">
        <f t="shared" si="23"/>
        <v>1883</v>
      </c>
      <c r="J142" s="21">
        <v>0</v>
      </c>
      <c r="K142" s="21">
        <v>0</v>
      </c>
      <c r="L142" s="21">
        <v>1883</v>
      </c>
      <c r="M142" s="21">
        <v>0</v>
      </c>
      <c r="N142" s="103"/>
    </row>
    <row r="143" spans="1:14" ht="18" customHeight="1">
      <c r="A143" s="138"/>
      <c r="B143" s="75" t="s">
        <v>446</v>
      </c>
      <c r="C143" s="108"/>
      <c r="D143" s="25">
        <f t="shared" si="24"/>
        <v>0</v>
      </c>
      <c r="E143" s="21">
        <v>0</v>
      </c>
      <c r="F143" s="21">
        <v>0</v>
      </c>
      <c r="G143" s="21">
        <v>0</v>
      </c>
      <c r="H143" s="21">
        <v>0</v>
      </c>
      <c r="I143" s="25">
        <f t="shared" si="23"/>
        <v>0</v>
      </c>
      <c r="J143" s="21">
        <v>0</v>
      </c>
      <c r="K143" s="21">
        <v>0</v>
      </c>
      <c r="L143" s="21">
        <v>0</v>
      </c>
      <c r="M143" s="21">
        <v>0</v>
      </c>
      <c r="N143" s="114" t="s">
        <v>450</v>
      </c>
    </row>
    <row r="144" spans="1:14" ht="18" customHeight="1">
      <c r="A144" s="138"/>
      <c r="B144" s="75" t="s">
        <v>448</v>
      </c>
      <c r="C144" s="108"/>
      <c r="D144" s="25">
        <f t="shared" si="24"/>
        <v>0</v>
      </c>
      <c r="E144" s="21">
        <v>0</v>
      </c>
      <c r="F144" s="21">
        <v>0</v>
      </c>
      <c r="G144" s="21">
        <v>0</v>
      </c>
      <c r="H144" s="21">
        <v>0</v>
      </c>
      <c r="I144" s="25">
        <f t="shared" si="23"/>
        <v>0</v>
      </c>
      <c r="J144" s="21">
        <v>0</v>
      </c>
      <c r="K144" s="21">
        <v>0</v>
      </c>
      <c r="L144" s="21">
        <v>0</v>
      </c>
      <c r="M144" s="21">
        <v>0</v>
      </c>
      <c r="N144" s="115"/>
    </row>
    <row r="145" spans="1:14" ht="18" customHeight="1">
      <c r="A145" s="138"/>
      <c r="B145" s="75" t="s">
        <v>449</v>
      </c>
      <c r="C145" s="108"/>
      <c r="D145" s="25">
        <f t="shared" si="24"/>
        <v>0</v>
      </c>
      <c r="E145" s="21">
        <v>0</v>
      </c>
      <c r="F145" s="21">
        <v>0</v>
      </c>
      <c r="G145" s="21">
        <v>0</v>
      </c>
      <c r="H145" s="21">
        <v>0</v>
      </c>
      <c r="I145" s="25">
        <f t="shared" si="23"/>
        <v>0</v>
      </c>
      <c r="J145" s="21">
        <v>0</v>
      </c>
      <c r="K145" s="21">
        <v>0</v>
      </c>
      <c r="L145" s="21">
        <v>0</v>
      </c>
      <c r="M145" s="21">
        <v>0</v>
      </c>
      <c r="N145" s="115"/>
    </row>
    <row r="146" spans="1:14" ht="53.25" customHeight="1">
      <c r="A146" s="139"/>
      <c r="B146" s="75" t="s">
        <v>447</v>
      </c>
      <c r="C146" s="108"/>
      <c r="D146" s="25">
        <f t="shared" si="24"/>
        <v>0</v>
      </c>
      <c r="E146" s="21">
        <v>0</v>
      </c>
      <c r="F146" s="21">
        <v>0</v>
      </c>
      <c r="G146" s="21">
        <v>0</v>
      </c>
      <c r="H146" s="21">
        <v>0</v>
      </c>
      <c r="I146" s="25">
        <f t="shared" si="23"/>
        <v>0</v>
      </c>
      <c r="J146" s="21">
        <v>0</v>
      </c>
      <c r="K146" s="21">
        <v>0</v>
      </c>
      <c r="L146" s="21">
        <v>0</v>
      </c>
      <c r="M146" s="21">
        <v>0</v>
      </c>
      <c r="N146" s="155"/>
    </row>
    <row r="147" spans="1:14" ht="139.5" customHeight="1">
      <c r="A147" s="36" t="s">
        <v>92</v>
      </c>
      <c r="B147" s="61" t="s">
        <v>275</v>
      </c>
      <c r="C147" s="128" t="s">
        <v>22</v>
      </c>
      <c r="D147" s="25">
        <f>E147+F147+G147+H147</f>
        <v>500</v>
      </c>
      <c r="E147" s="21">
        <v>0</v>
      </c>
      <c r="F147" s="21">
        <v>0</v>
      </c>
      <c r="G147" s="21">
        <v>500</v>
      </c>
      <c r="H147" s="21">
        <v>0</v>
      </c>
      <c r="I147" s="21">
        <v>1460.67</v>
      </c>
      <c r="J147" s="21">
        <v>0</v>
      </c>
      <c r="K147" s="21">
        <v>1160.67</v>
      </c>
      <c r="L147" s="21">
        <v>300</v>
      </c>
      <c r="M147" s="21">
        <v>0</v>
      </c>
      <c r="N147" s="85" t="s">
        <v>415</v>
      </c>
    </row>
    <row r="148" spans="1:14" ht="74.25" customHeight="1" hidden="1">
      <c r="A148" s="36"/>
      <c r="B148" s="61"/>
      <c r="C148" s="129"/>
      <c r="D148" s="25"/>
      <c r="E148" s="21"/>
      <c r="F148" s="21"/>
      <c r="G148" s="21"/>
      <c r="H148" s="21"/>
      <c r="I148" s="21"/>
      <c r="J148" s="21"/>
      <c r="K148" s="21"/>
      <c r="L148" s="21"/>
      <c r="M148" s="21"/>
      <c r="N148" s="97"/>
    </row>
    <row r="149" spans="1:14" ht="15" customHeight="1" hidden="1">
      <c r="A149" s="36"/>
      <c r="B149" s="61"/>
      <c r="C149" s="129"/>
      <c r="D149" s="25"/>
      <c r="E149" s="21"/>
      <c r="F149" s="21"/>
      <c r="G149" s="21"/>
      <c r="H149" s="21"/>
      <c r="I149" s="21"/>
      <c r="J149" s="21"/>
      <c r="K149" s="21"/>
      <c r="L149" s="21"/>
      <c r="M149" s="21"/>
      <c r="N149" s="97"/>
    </row>
    <row r="150" spans="1:14" s="4" customFormat="1" ht="63.75">
      <c r="A150" s="37" t="s">
        <v>80</v>
      </c>
      <c r="B150" s="61" t="s">
        <v>165</v>
      </c>
      <c r="C150" s="129"/>
      <c r="D150" s="25">
        <f aca="true" t="shared" si="25" ref="D150:M150">D151+D152+D153</f>
        <v>45784.687999999995</v>
      </c>
      <c r="E150" s="25">
        <f t="shared" si="25"/>
        <v>0</v>
      </c>
      <c r="F150" s="25">
        <f t="shared" si="25"/>
        <v>7521.8</v>
      </c>
      <c r="G150" s="25">
        <f t="shared" si="25"/>
        <v>38102.888</v>
      </c>
      <c r="H150" s="25">
        <f t="shared" si="25"/>
        <v>160</v>
      </c>
      <c r="I150" s="25">
        <f t="shared" si="25"/>
        <v>46375.380000000005</v>
      </c>
      <c r="J150" s="25">
        <f t="shared" si="25"/>
        <v>0</v>
      </c>
      <c r="K150" s="25">
        <f t="shared" si="25"/>
        <v>8458.92</v>
      </c>
      <c r="L150" s="25">
        <f t="shared" si="25"/>
        <v>37738.01</v>
      </c>
      <c r="M150" s="25">
        <f t="shared" si="25"/>
        <v>178.45</v>
      </c>
      <c r="N150" s="103"/>
    </row>
    <row r="151" spans="1:14" s="6" customFormat="1" ht="100.5" customHeight="1">
      <c r="A151" s="36" t="s">
        <v>94</v>
      </c>
      <c r="B151" s="61" t="s">
        <v>166</v>
      </c>
      <c r="C151" s="129"/>
      <c r="D151" s="25">
        <f>E151+F151+G151+H151</f>
        <v>35309.888</v>
      </c>
      <c r="E151" s="25">
        <v>0</v>
      </c>
      <c r="F151" s="25">
        <v>0</v>
      </c>
      <c r="G151" s="27">
        <v>35149.888</v>
      </c>
      <c r="H151" s="25">
        <v>160</v>
      </c>
      <c r="I151" s="25">
        <f>J151+K151+L151+M151</f>
        <v>35244.41</v>
      </c>
      <c r="J151" s="25">
        <v>0</v>
      </c>
      <c r="K151" s="25">
        <v>231.92</v>
      </c>
      <c r="L151" s="25">
        <v>34877.76</v>
      </c>
      <c r="M151" s="25">
        <v>134.73</v>
      </c>
      <c r="N151" s="85" t="s">
        <v>416</v>
      </c>
    </row>
    <row r="152" spans="1:14" s="6" customFormat="1" ht="39">
      <c r="A152" s="36" t="s">
        <v>95</v>
      </c>
      <c r="B152" s="61" t="s">
        <v>93</v>
      </c>
      <c r="C152" s="129"/>
      <c r="D152" s="25">
        <f>E152+F152+G152+H152</f>
        <v>10074.8</v>
      </c>
      <c r="E152" s="25">
        <v>0</v>
      </c>
      <c r="F152" s="25">
        <v>7521.8</v>
      </c>
      <c r="G152" s="27">
        <v>2553</v>
      </c>
      <c r="H152" s="25">
        <v>0</v>
      </c>
      <c r="I152" s="25">
        <f>J152+K152+L152+M152</f>
        <v>11130.97</v>
      </c>
      <c r="J152" s="25">
        <v>0</v>
      </c>
      <c r="K152" s="25">
        <v>8227</v>
      </c>
      <c r="L152" s="25">
        <v>2860.25</v>
      </c>
      <c r="M152" s="25">
        <v>43.72</v>
      </c>
      <c r="N152" s="85" t="s">
        <v>417</v>
      </c>
    </row>
    <row r="153" spans="1:14" s="6" customFormat="1" ht="39">
      <c r="A153" s="36" t="s">
        <v>96</v>
      </c>
      <c r="B153" s="61" t="s">
        <v>167</v>
      </c>
      <c r="C153" s="130"/>
      <c r="D153" s="25">
        <f>E153+F153+G153+H153</f>
        <v>400</v>
      </c>
      <c r="E153" s="25">
        <v>0</v>
      </c>
      <c r="F153" s="25">
        <v>0</v>
      </c>
      <c r="G153" s="25">
        <v>400</v>
      </c>
      <c r="H153" s="25">
        <v>0</v>
      </c>
      <c r="I153" s="25">
        <f>J153+K153+L153+M153</f>
        <v>0</v>
      </c>
      <c r="J153" s="25">
        <v>0</v>
      </c>
      <c r="K153" s="25">
        <v>0</v>
      </c>
      <c r="L153" s="25">
        <v>0</v>
      </c>
      <c r="M153" s="25">
        <v>0</v>
      </c>
      <c r="N153" s="85" t="s">
        <v>418</v>
      </c>
    </row>
    <row r="154" spans="1:14" s="4" customFormat="1" ht="63.75">
      <c r="A154" s="37" t="s">
        <v>97</v>
      </c>
      <c r="B154" s="61" t="s">
        <v>278</v>
      </c>
      <c r="C154" s="128" t="s">
        <v>22</v>
      </c>
      <c r="D154" s="25">
        <f aca="true" t="shared" si="26" ref="D154:M154">D155+D156+D157</f>
        <v>20474.439</v>
      </c>
      <c r="E154" s="25">
        <f t="shared" si="26"/>
        <v>0</v>
      </c>
      <c r="F154" s="25">
        <f t="shared" si="26"/>
        <v>0</v>
      </c>
      <c r="G154" s="27">
        <f t="shared" si="26"/>
        <v>20474.439</v>
      </c>
      <c r="H154" s="25">
        <f t="shared" si="26"/>
        <v>0</v>
      </c>
      <c r="I154" s="25">
        <f t="shared" si="26"/>
        <v>20451.38</v>
      </c>
      <c r="J154" s="25">
        <f t="shared" si="26"/>
        <v>0</v>
      </c>
      <c r="K154" s="25">
        <f t="shared" si="26"/>
        <v>0</v>
      </c>
      <c r="L154" s="27">
        <f t="shared" si="26"/>
        <v>20451.38</v>
      </c>
      <c r="M154" s="25">
        <f t="shared" si="26"/>
        <v>0</v>
      </c>
      <c r="N154" s="103"/>
    </row>
    <row r="155" spans="1:14" s="6" customFormat="1" ht="51.75" customHeight="1">
      <c r="A155" s="36" t="s">
        <v>98</v>
      </c>
      <c r="B155" s="61" t="s">
        <v>168</v>
      </c>
      <c r="C155" s="136"/>
      <c r="D155" s="25">
        <f>E155+F155+G155+H155</f>
        <v>2726.73</v>
      </c>
      <c r="E155" s="25">
        <v>0</v>
      </c>
      <c r="F155" s="25">
        <v>0</v>
      </c>
      <c r="G155" s="27">
        <v>2726.73</v>
      </c>
      <c r="H155" s="25">
        <v>0</v>
      </c>
      <c r="I155" s="27">
        <f>J155+K155+L155+M155</f>
        <v>3106.46</v>
      </c>
      <c r="J155" s="25">
        <v>0</v>
      </c>
      <c r="K155" s="25">
        <v>0</v>
      </c>
      <c r="L155" s="25">
        <v>3106.46</v>
      </c>
      <c r="M155" s="25">
        <v>0</v>
      </c>
      <c r="N155" s="82"/>
    </row>
    <row r="156" spans="1:14" s="6" customFormat="1" ht="51.75" customHeight="1">
      <c r="A156" s="36" t="s">
        <v>100</v>
      </c>
      <c r="B156" s="61" t="s">
        <v>99</v>
      </c>
      <c r="C156" s="136"/>
      <c r="D156" s="25">
        <f>E156+F156+G156+H156</f>
        <v>17047.709</v>
      </c>
      <c r="E156" s="25">
        <v>0</v>
      </c>
      <c r="F156" s="25">
        <v>0</v>
      </c>
      <c r="G156" s="27">
        <v>17047.709</v>
      </c>
      <c r="H156" s="25">
        <v>0</v>
      </c>
      <c r="I156" s="27">
        <f>J156+K156+L156+M156</f>
        <v>16729.88</v>
      </c>
      <c r="J156" s="25">
        <v>0</v>
      </c>
      <c r="K156" s="25">
        <v>0</v>
      </c>
      <c r="L156" s="25">
        <v>16729.88</v>
      </c>
      <c r="M156" s="25">
        <v>0</v>
      </c>
      <c r="N156" s="82"/>
    </row>
    <row r="157" spans="1:14" s="6" customFormat="1" ht="76.5">
      <c r="A157" s="36" t="s">
        <v>101</v>
      </c>
      <c r="B157" s="61" t="s">
        <v>169</v>
      </c>
      <c r="C157" s="136"/>
      <c r="D157" s="25">
        <f>E157+F157+G157+H157</f>
        <v>700</v>
      </c>
      <c r="E157" s="25">
        <v>0</v>
      </c>
      <c r="F157" s="25">
        <v>0</v>
      </c>
      <c r="G157" s="27">
        <v>700</v>
      </c>
      <c r="H157" s="25">
        <v>0</v>
      </c>
      <c r="I157" s="27">
        <f>J157+K157+L157+M157</f>
        <v>615.04</v>
      </c>
      <c r="J157" s="25">
        <v>0</v>
      </c>
      <c r="K157" s="25">
        <v>0</v>
      </c>
      <c r="L157" s="25">
        <v>615.04</v>
      </c>
      <c r="M157" s="25">
        <v>0</v>
      </c>
      <c r="N157" s="82"/>
    </row>
    <row r="158" spans="1:14" s="6" customFormat="1" ht="102" customHeight="1">
      <c r="A158" s="36" t="s">
        <v>259</v>
      </c>
      <c r="B158" s="61" t="s">
        <v>350</v>
      </c>
      <c r="C158" s="65"/>
      <c r="D158" s="27">
        <f>D159+D160+D161+D162+D163</f>
        <v>0</v>
      </c>
      <c r="E158" s="27">
        <f>E159+E160+E161+E162+E163</f>
        <v>0</v>
      </c>
      <c r="F158" s="27">
        <f>F159+F160+F161+F162+F163</f>
        <v>0</v>
      </c>
      <c r="G158" s="27">
        <f>G159+G160+G161+G162+G163</f>
        <v>0</v>
      </c>
      <c r="H158" s="27">
        <f>H159+H160+H161+H162+H163</f>
        <v>0</v>
      </c>
      <c r="I158" s="27">
        <f>J158+K158+L158+M158</f>
        <v>896.281</v>
      </c>
      <c r="J158" s="27">
        <v>0</v>
      </c>
      <c r="K158" s="27">
        <v>0</v>
      </c>
      <c r="L158" s="27">
        <v>896.281</v>
      </c>
      <c r="M158" s="27">
        <v>0</v>
      </c>
      <c r="N158" s="84" t="s">
        <v>423</v>
      </c>
    </row>
    <row r="159" spans="1:14" s="6" customFormat="1" ht="57.75" customHeight="1" hidden="1">
      <c r="A159" s="22" t="s">
        <v>323</v>
      </c>
      <c r="B159" s="61"/>
      <c r="C159" s="65"/>
      <c r="D159" s="27">
        <f>E159+F159+G159+H159</f>
        <v>0</v>
      </c>
      <c r="E159" s="27">
        <v>0</v>
      </c>
      <c r="F159" s="27">
        <v>0</v>
      </c>
      <c r="G159" s="27">
        <v>0</v>
      </c>
      <c r="H159" s="27">
        <v>0</v>
      </c>
      <c r="I159" s="27"/>
      <c r="J159" s="27"/>
      <c r="K159" s="27"/>
      <c r="L159" s="27"/>
      <c r="M159" s="27"/>
      <c r="N159" s="101"/>
    </row>
    <row r="160" spans="1:14" s="6" customFormat="1" ht="57.75" customHeight="1" hidden="1">
      <c r="A160" s="22" t="s">
        <v>324</v>
      </c>
      <c r="B160" s="61"/>
      <c r="C160" s="65"/>
      <c r="D160" s="27">
        <f>E160+F160+G160+H160</f>
        <v>0</v>
      </c>
      <c r="E160" s="27">
        <v>0</v>
      </c>
      <c r="F160" s="27">
        <v>0</v>
      </c>
      <c r="G160" s="27">
        <v>0</v>
      </c>
      <c r="H160" s="27">
        <v>0</v>
      </c>
      <c r="I160" s="27"/>
      <c r="J160" s="27"/>
      <c r="K160" s="27"/>
      <c r="L160" s="27"/>
      <c r="M160" s="27"/>
      <c r="N160" s="101"/>
    </row>
    <row r="161" spans="1:14" s="6" customFormat="1" ht="57.75" customHeight="1" hidden="1">
      <c r="A161" s="22" t="s">
        <v>325</v>
      </c>
      <c r="B161" s="61"/>
      <c r="C161" s="65"/>
      <c r="D161" s="27">
        <f>E161+F161+G161+H161</f>
        <v>0</v>
      </c>
      <c r="E161" s="27">
        <v>0</v>
      </c>
      <c r="F161" s="27">
        <v>0</v>
      </c>
      <c r="G161" s="27">
        <v>0</v>
      </c>
      <c r="H161" s="27">
        <v>0</v>
      </c>
      <c r="I161" s="27"/>
      <c r="J161" s="27"/>
      <c r="K161" s="27"/>
      <c r="L161" s="27"/>
      <c r="M161" s="27"/>
      <c r="N161" s="101"/>
    </row>
    <row r="162" spans="1:14" s="6" customFormat="1" ht="57.75" customHeight="1" hidden="1">
      <c r="A162" s="22" t="s">
        <v>326</v>
      </c>
      <c r="B162" s="61"/>
      <c r="C162" s="65"/>
      <c r="D162" s="27">
        <f>E162+F162+G162+H162</f>
        <v>0</v>
      </c>
      <c r="E162" s="27">
        <v>0</v>
      </c>
      <c r="F162" s="27">
        <v>0</v>
      </c>
      <c r="G162" s="27">
        <v>0</v>
      </c>
      <c r="H162" s="27">
        <v>0</v>
      </c>
      <c r="I162" s="27"/>
      <c r="J162" s="27"/>
      <c r="K162" s="27"/>
      <c r="L162" s="27"/>
      <c r="M162" s="27"/>
      <c r="N162" s="101"/>
    </row>
    <row r="163" spans="1:14" s="6" customFormat="1" ht="1.5" customHeight="1">
      <c r="A163" s="22" t="s">
        <v>327</v>
      </c>
      <c r="B163" s="61"/>
      <c r="C163" s="65"/>
      <c r="D163" s="27">
        <f>E163+F163+G163+H163</f>
        <v>0</v>
      </c>
      <c r="E163" s="27">
        <v>0</v>
      </c>
      <c r="F163" s="27">
        <v>0</v>
      </c>
      <c r="G163" s="27">
        <v>0</v>
      </c>
      <c r="H163" s="27">
        <v>0</v>
      </c>
      <c r="I163" s="27"/>
      <c r="J163" s="27"/>
      <c r="K163" s="27"/>
      <c r="L163" s="27"/>
      <c r="M163" s="27"/>
      <c r="N163" s="101"/>
    </row>
    <row r="164" spans="1:14" s="3" customFormat="1" ht="15" customHeight="1">
      <c r="A164" s="42" t="s">
        <v>328</v>
      </c>
      <c r="B164" s="57" t="s">
        <v>23</v>
      </c>
      <c r="C164" s="59"/>
      <c r="D164" s="14">
        <f aca="true" t="shared" si="27" ref="D164:L164">D165+D174+D178+D179</f>
        <v>144077.809</v>
      </c>
      <c r="E164" s="14">
        <f t="shared" si="27"/>
        <v>0</v>
      </c>
      <c r="F164" s="14">
        <f t="shared" si="27"/>
        <v>0</v>
      </c>
      <c r="G164" s="14">
        <f t="shared" si="27"/>
        <v>140227.809</v>
      </c>
      <c r="H164" s="14">
        <f t="shared" si="27"/>
        <v>3850</v>
      </c>
      <c r="I164" s="14">
        <f t="shared" si="27"/>
        <v>159577.5</v>
      </c>
      <c r="J164" s="14">
        <f t="shared" si="27"/>
        <v>0</v>
      </c>
      <c r="K164" s="14">
        <f t="shared" si="27"/>
        <v>11309.900000000001</v>
      </c>
      <c r="L164" s="14">
        <f t="shared" si="27"/>
        <v>144325.40000000002</v>
      </c>
      <c r="M164" s="14">
        <f>M165+M174+M178+M179</f>
        <v>3942.2</v>
      </c>
      <c r="N164" s="98"/>
    </row>
    <row r="165" spans="1:15" s="4" customFormat="1" ht="25.5">
      <c r="A165" s="37" t="s">
        <v>265</v>
      </c>
      <c r="B165" s="70" t="s">
        <v>170</v>
      </c>
      <c r="C165" s="128" t="s">
        <v>24</v>
      </c>
      <c r="D165" s="25">
        <f>D166+D168+D170</f>
        <v>106950</v>
      </c>
      <c r="E165" s="25">
        <f>E166+E168+E170</f>
        <v>0</v>
      </c>
      <c r="F165" s="25">
        <f>F166+F168+F170</f>
        <v>0</v>
      </c>
      <c r="G165" s="25">
        <f>G166+G168+G170</f>
        <v>105050</v>
      </c>
      <c r="H165" s="25">
        <f>H166+H168+H170</f>
        <v>1900</v>
      </c>
      <c r="I165" s="25">
        <f aca="true" t="shared" si="28" ref="I165:I171">J165+K165+L165+M165</f>
        <v>120887.40000000001</v>
      </c>
      <c r="J165" s="25">
        <f>J166+J168+J170</f>
        <v>0</v>
      </c>
      <c r="K165" s="25">
        <f>K166+K168+K170</f>
        <v>11143.7</v>
      </c>
      <c r="L165" s="25">
        <f>L166+L168+L170</f>
        <v>107711.70000000001</v>
      </c>
      <c r="M165" s="25">
        <f>M166+M168+M170</f>
        <v>2032</v>
      </c>
      <c r="N165" s="93"/>
      <c r="O165" s="51"/>
    </row>
    <row r="166" spans="1:14" ht="51.75">
      <c r="A166" s="153" t="s">
        <v>266</v>
      </c>
      <c r="B166" s="56" t="s">
        <v>338</v>
      </c>
      <c r="C166" s="129"/>
      <c r="D166" s="21">
        <f>E166+F166+G166+H166</f>
        <v>80204.584</v>
      </c>
      <c r="E166" s="21">
        <v>0</v>
      </c>
      <c r="F166" s="21">
        <v>0</v>
      </c>
      <c r="G166" s="25">
        <v>78354.584</v>
      </c>
      <c r="H166" s="25">
        <v>1850</v>
      </c>
      <c r="I166" s="25">
        <f t="shared" si="28"/>
        <v>86869.6</v>
      </c>
      <c r="J166" s="25">
        <v>0</v>
      </c>
      <c r="K166" s="25">
        <v>6230</v>
      </c>
      <c r="L166" s="25">
        <v>78618.6</v>
      </c>
      <c r="M166" s="25">
        <v>2021</v>
      </c>
      <c r="N166" s="85" t="s">
        <v>424</v>
      </c>
    </row>
    <row r="167" spans="1:14" ht="26.25" customHeight="1" hidden="1">
      <c r="A167" s="154"/>
      <c r="B167" s="66"/>
      <c r="C167" s="129"/>
      <c r="D167" s="18"/>
      <c r="E167" s="18"/>
      <c r="F167" s="18"/>
      <c r="G167" s="18"/>
      <c r="H167" s="18"/>
      <c r="I167" s="25">
        <f t="shared" si="28"/>
        <v>0</v>
      </c>
      <c r="J167" s="18"/>
      <c r="K167" s="18"/>
      <c r="L167" s="18"/>
      <c r="M167" s="18"/>
      <c r="N167" s="85"/>
    </row>
    <row r="168" spans="1:14" ht="210" customHeight="1">
      <c r="A168" s="151" t="s">
        <v>267</v>
      </c>
      <c r="B168" s="61" t="s">
        <v>172</v>
      </c>
      <c r="C168" s="129"/>
      <c r="D168" s="21">
        <f>E168+F168+G168+H168</f>
        <v>19269.228</v>
      </c>
      <c r="E168" s="21">
        <v>0</v>
      </c>
      <c r="F168" s="21">
        <v>0</v>
      </c>
      <c r="G168" s="21">
        <v>19219.228</v>
      </c>
      <c r="H168" s="21">
        <v>50</v>
      </c>
      <c r="I168" s="25">
        <f t="shared" si="28"/>
        <v>23076.6</v>
      </c>
      <c r="J168" s="21">
        <v>0</v>
      </c>
      <c r="K168" s="21">
        <v>3847.5</v>
      </c>
      <c r="L168" s="21">
        <v>19218.1</v>
      </c>
      <c r="M168" s="21">
        <v>11</v>
      </c>
      <c r="N168" s="85" t="s">
        <v>424</v>
      </c>
    </row>
    <row r="169" spans="1:14" ht="23.25" customHeight="1" hidden="1">
      <c r="A169" s="152"/>
      <c r="B169" s="68"/>
      <c r="C169" s="129"/>
      <c r="D169" s="18"/>
      <c r="E169" s="18"/>
      <c r="F169" s="18"/>
      <c r="G169" s="18"/>
      <c r="H169" s="18"/>
      <c r="I169" s="25">
        <f t="shared" si="28"/>
        <v>0</v>
      </c>
      <c r="J169" s="18"/>
      <c r="K169" s="18"/>
      <c r="L169" s="18"/>
      <c r="M169" s="18"/>
      <c r="N169" s="85"/>
    </row>
    <row r="170" spans="1:14" ht="165" customHeight="1">
      <c r="A170" s="36" t="s">
        <v>268</v>
      </c>
      <c r="B170" s="56" t="s">
        <v>171</v>
      </c>
      <c r="C170" s="129"/>
      <c r="D170" s="21">
        <f>E170+F170+G170+H170</f>
        <v>7476.188</v>
      </c>
      <c r="E170" s="21">
        <v>0</v>
      </c>
      <c r="F170" s="21">
        <v>0</v>
      </c>
      <c r="G170" s="21">
        <f>G171+G172+G173</f>
        <v>7476.188</v>
      </c>
      <c r="H170" s="21">
        <v>0</v>
      </c>
      <c r="I170" s="21">
        <f t="shared" si="28"/>
        <v>10941.2</v>
      </c>
      <c r="J170" s="21">
        <f>J171+J172+J173</f>
        <v>0</v>
      </c>
      <c r="K170" s="21">
        <f>K171+K172+K173</f>
        <v>1066.2</v>
      </c>
      <c r="L170" s="21">
        <f>L171+L172+L173</f>
        <v>9875</v>
      </c>
      <c r="M170" s="21">
        <f>M171+M172+M173</f>
        <v>0</v>
      </c>
      <c r="N170" s="85" t="s">
        <v>425</v>
      </c>
    </row>
    <row r="171" spans="1:14" ht="90" customHeight="1">
      <c r="A171" s="36" t="s">
        <v>269</v>
      </c>
      <c r="B171" s="56" t="s">
        <v>339</v>
      </c>
      <c r="C171" s="129"/>
      <c r="D171" s="21">
        <f>E171+F171+G171+H171</f>
        <v>5387.416</v>
      </c>
      <c r="E171" s="21">
        <v>0</v>
      </c>
      <c r="F171" s="21">
        <v>0</v>
      </c>
      <c r="G171" s="21">
        <v>5387.416</v>
      </c>
      <c r="H171" s="21">
        <v>0</v>
      </c>
      <c r="I171" s="25">
        <f t="shared" si="28"/>
        <v>8852.4</v>
      </c>
      <c r="J171" s="21">
        <v>0</v>
      </c>
      <c r="K171" s="21">
        <v>1066.2</v>
      </c>
      <c r="L171" s="21">
        <v>7786.2</v>
      </c>
      <c r="M171" s="21">
        <v>0</v>
      </c>
      <c r="N171" s="85" t="s">
        <v>425</v>
      </c>
    </row>
    <row r="172" spans="1:14" ht="76.5">
      <c r="A172" s="36" t="s">
        <v>270</v>
      </c>
      <c r="B172" s="56" t="s">
        <v>340</v>
      </c>
      <c r="C172" s="129"/>
      <c r="D172" s="21">
        <f>E172+F172+G172+H172</f>
        <v>1460.772</v>
      </c>
      <c r="E172" s="21">
        <v>0</v>
      </c>
      <c r="F172" s="21">
        <v>0</v>
      </c>
      <c r="G172" s="21">
        <v>1460.772</v>
      </c>
      <c r="H172" s="21">
        <v>0</v>
      </c>
      <c r="I172" s="25">
        <f aca="true" t="shared" si="29" ref="I172:I179">J172+K172+L172+M172</f>
        <v>1593</v>
      </c>
      <c r="J172" s="21">
        <v>0</v>
      </c>
      <c r="K172" s="21">
        <v>0</v>
      </c>
      <c r="L172" s="21">
        <v>1593</v>
      </c>
      <c r="M172" s="21">
        <v>0</v>
      </c>
      <c r="N172" s="85"/>
    </row>
    <row r="173" spans="1:14" ht="49.5" customHeight="1">
      <c r="A173" s="36" t="s">
        <v>329</v>
      </c>
      <c r="B173" s="56" t="s">
        <v>260</v>
      </c>
      <c r="C173" s="129"/>
      <c r="D173" s="21">
        <f>E173+F173+G173+H173</f>
        <v>628</v>
      </c>
      <c r="E173" s="21">
        <v>0</v>
      </c>
      <c r="F173" s="21">
        <v>0</v>
      </c>
      <c r="G173" s="21">
        <v>628</v>
      </c>
      <c r="H173" s="21">
        <v>0</v>
      </c>
      <c r="I173" s="25">
        <f t="shared" si="29"/>
        <v>495.8</v>
      </c>
      <c r="J173" s="21">
        <v>0</v>
      </c>
      <c r="K173" s="21">
        <v>0</v>
      </c>
      <c r="L173" s="21">
        <v>495.8</v>
      </c>
      <c r="M173" s="21">
        <v>0</v>
      </c>
      <c r="N173" s="85"/>
    </row>
    <row r="174" spans="1:15" s="4" customFormat="1" ht="39" customHeight="1">
      <c r="A174" s="37" t="s">
        <v>272</v>
      </c>
      <c r="B174" s="70" t="s">
        <v>188</v>
      </c>
      <c r="C174" s="129"/>
      <c r="D174" s="25">
        <f>D175+D176</f>
        <v>19750</v>
      </c>
      <c r="E174" s="25">
        <f>E175+E176</f>
        <v>0</v>
      </c>
      <c r="F174" s="25">
        <f>F175+F176</f>
        <v>0</v>
      </c>
      <c r="G174" s="25">
        <f>G175+G176</f>
        <v>17800</v>
      </c>
      <c r="H174" s="25">
        <f>H175+H176</f>
        <v>1950</v>
      </c>
      <c r="I174" s="25">
        <f t="shared" si="29"/>
        <v>19876.4</v>
      </c>
      <c r="J174" s="25">
        <f>J175+J176</f>
        <v>0</v>
      </c>
      <c r="K174" s="25">
        <f>K175+K176</f>
        <v>166.2</v>
      </c>
      <c r="L174" s="25">
        <f>L175+L176</f>
        <v>17800</v>
      </c>
      <c r="M174" s="25">
        <f>M175+M176</f>
        <v>1910.2</v>
      </c>
      <c r="N174" s="93"/>
      <c r="O174" s="51"/>
    </row>
    <row r="175" spans="1:14" ht="38.25">
      <c r="A175" s="36" t="s">
        <v>273</v>
      </c>
      <c r="B175" s="56" t="s">
        <v>102</v>
      </c>
      <c r="C175" s="129"/>
      <c r="D175" s="21">
        <f>E175+F175+G175+H175</f>
        <v>18520</v>
      </c>
      <c r="E175" s="21">
        <v>0</v>
      </c>
      <c r="F175" s="21">
        <v>0</v>
      </c>
      <c r="G175" s="21">
        <v>16570</v>
      </c>
      <c r="H175" s="21">
        <v>1950</v>
      </c>
      <c r="I175" s="25">
        <f t="shared" si="29"/>
        <v>18714.9</v>
      </c>
      <c r="J175" s="21">
        <v>0</v>
      </c>
      <c r="K175" s="21">
        <v>166.2</v>
      </c>
      <c r="L175" s="21">
        <v>16638.5</v>
      </c>
      <c r="M175" s="21">
        <v>1910.2</v>
      </c>
      <c r="N175" s="85"/>
    </row>
    <row r="176" spans="1:14" ht="88.5" customHeight="1">
      <c r="A176" s="131" t="s">
        <v>274</v>
      </c>
      <c r="B176" s="61" t="s">
        <v>173</v>
      </c>
      <c r="C176" s="129"/>
      <c r="D176" s="21">
        <f>E176+F176+G176+H176</f>
        <v>1230</v>
      </c>
      <c r="E176" s="21">
        <v>0</v>
      </c>
      <c r="F176" s="21">
        <v>0</v>
      </c>
      <c r="G176" s="21">
        <f>G177</f>
        <v>1230</v>
      </c>
      <c r="H176" s="21">
        <v>0</v>
      </c>
      <c r="I176" s="25">
        <f t="shared" si="29"/>
        <v>1161.5</v>
      </c>
      <c r="J176" s="21">
        <f>J177</f>
        <v>0</v>
      </c>
      <c r="K176" s="21">
        <f>K177</f>
        <v>0</v>
      </c>
      <c r="L176" s="21">
        <f>L177</f>
        <v>1161.5</v>
      </c>
      <c r="M176" s="21">
        <f>M177</f>
        <v>0</v>
      </c>
      <c r="N176" s="85"/>
    </row>
    <row r="177" spans="1:14" ht="38.25" customHeight="1">
      <c r="A177" s="132"/>
      <c r="B177" s="61" t="s">
        <v>341</v>
      </c>
      <c r="C177" s="129"/>
      <c r="D177" s="21">
        <f>E177+F177+G177+H177</f>
        <v>1230</v>
      </c>
      <c r="E177" s="21">
        <v>0</v>
      </c>
      <c r="F177" s="21">
        <v>0</v>
      </c>
      <c r="G177" s="21">
        <v>1230</v>
      </c>
      <c r="H177" s="21">
        <v>0</v>
      </c>
      <c r="I177" s="25">
        <f t="shared" si="29"/>
        <v>1161.5</v>
      </c>
      <c r="J177" s="21">
        <v>0</v>
      </c>
      <c r="K177" s="21">
        <v>0</v>
      </c>
      <c r="L177" s="21">
        <v>1161.5</v>
      </c>
      <c r="M177" s="21">
        <v>0</v>
      </c>
      <c r="N177" s="85"/>
    </row>
    <row r="178" spans="1:14" s="4" customFormat="1" ht="63.75">
      <c r="A178" s="37" t="s">
        <v>276</v>
      </c>
      <c r="B178" s="56" t="s">
        <v>174</v>
      </c>
      <c r="C178" s="129"/>
      <c r="D178" s="25">
        <f>E178+F178+G178+H178</f>
        <v>2277.809</v>
      </c>
      <c r="E178" s="25">
        <v>0</v>
      </c>
      <c r="F178" s="25">
        <v>0</v>
      </c>
      <c r="G178" s="25">
        <v>2277.809</v>
      </c>
      <c r="H178" s="25">
        <v>0</v>
      </c>
      <c r="I178" s="25">
        <f t="shared" si="29"/>
        <v>1987.8</v>
      </c>
      <c r="J178" s="25">
        <v>0</v>
      </c>
      <c r="K178" s="25">
        <v>0</v>
      </c>
      <c r="L178" s="25">
        <v>1987.8</v>
      </c>
      <c r="M178" s="25">
        <v>0</v>
      </c>
      <c r="N178" s="85" t="s">
        <v>426</v>
      </c>
    </row>
    <row r="179" spans="1:14" ht="51">
      <c r="A179" s="37" t="s">
        <v>277</v>
      </c>
      <c r="B179" s="56" t="s">
        <v>103</v>
      </c>
      <c r="C179" s="130"/>
      <c r="D179" s="21">
        <f>E179+F179+G179+H179</f>
        <v>15100</v>
      </c>
      <c r="E179" s="21">
        <v>0</v>
      </c>
      <c r="F179" s="21">
        <v>0</v>
      </c>
      <c r="G179" s="21">
        <v>15100</v>
      </c>
      <c r="H179" s="21">
        <v>0</v>
      </c>
      <c r="I179" s="21">
        <f t="shared" si="29"/>
        <v>16825.9</v>
      </c>
      <c r="J179" s="21">
        <v>0</v>
      </c>
      <c r="K179" s="21">
        <v>0</v>
      </c>
      <c r="L179" s="21">
        <v>16825.9</v>
      </c>
      <c r="M179" s="21">
        <v>0</v>
      </c>
      <c r="N179" s="85" t="s">
        <v>427</v>
      </c>
    </row>
    <row r="180" spans="1:14" s="3" customFormat="1" ht="38.25">
      <c r="A180" s="42" t="s">
        <v>51</v>
      </c>
      <c r="B180" s="57" t="s">
        <v>155</v>
      </c>
      <c r="C180" s="59"/>
      <c r="D180" s="14">
        <v>5859.129999999999</v>
      </c>
      <c r="E180" s="14">
        <v>0</v>
      </c>
      <c r="F180" s="14">
        <v>388.13</v>
      </c>
      <c r="G180" s="14">
        <v>5471</v>
      </c>
      <c r="H180" s="14">
        <v>0</v>
      </c>
      <c r="I180" s="14">
        <v>6799.4973</v>
      </c>
      <c r="J180" s="14">
        <v>0</v>
      </c>
      <c r="K180" s="14">
        <v>541.805</v>
      </c>
      <c r="L180" s="14">
        <v>6257.6923</v>
      </c>
      <c r="M180" s="14">
        <v>0</v>
      </c>
      <c r="N180" s="98"/>
    </row>
    <row r="181" spans="1:14" s="4" customFormat="1" ht="41.25" customHeight="1">
      <c r="A181" s="37" t="s">
        <v>52</v>
      </c>
      <c r="B181" s="61" t="s">
        <v>104</v>
      </c>
      <c r="C181" s="128" t="s">
        <v>156</v>
      </c>
      <c r="D181" s="25">
        <v>578.1279999999999</v>
      </c>
      <c r="E181" s="25">
        <v>0</v>
      </c>
      <c r="F181" s="25">
        <v>0</v>
      </c>
      <c r="G181" s="25">
        <v>578.1279999999999</v>
      </c>
      <c r="H181" s="25">
        <v>0</v>
      </c>
      <c r="I181" s="25">
        <v>1183.5213</v>
      </c>
      <c r="J181" s="25">
        <v>0</v>
      </c>
      <c r="K181" s="25">
        <v>347.45</v>
      </c>
      <c r="L181" s="25">
        <v>1183.5213</v>
      </c>
      <c r="M181" s="25">
        <v>0</v>
      </c>
      <c r="N181" s="103"/>
    </row>
    <row r="182" spans="1:14" s="4" customFormat="1" ht="63.75">
      <c r="A182" s="37" t="s">
        <v>53</v>
      </c>
      <c r="B182" s="161" t="s">
        <v>379</v>
      </c>
      <c r="C182" s="134"/>
      <c r="D182" s="21">
        <f>E182+F182+G182+H182</f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191.6</v>
      </c>
      <c r="J182" s="25">
        <v>0</v>
      </c>
      <c r="K182" s="25">
        <v>134.4</v>
      </c>
      <c r="L182" s="25">
        <v>57.6</v>
      </c>
      <c r="M182" s="25">
        <v>0</v>
      </c>
      <c r="N182" s="82" t="s">
        <v>398</v>
      </c>
    </row>
    <row r="183" spans="1:14" ht="51">
      <c r="A183" s="37" t="s">
        <v>55</v>
      </c>
      <c r="B183" s="161" t="s">
        <v>380</v>
      </c>
      <c r="C183" s="134"/>
      <c r="D183" s="21">
        <f>E183+F183+G183+H183</f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426.41</v>
      </c>
      <c r="J183" s="21">
        <v>0</v>
      </c>
      <c r="K183" s="21">
        <v>213.205</v>
      </c>
      <c r="L183" s="21">
        <v>213.205</v>
      </c>
      <c r="M183" s="21">
        <v>0</v>
      </c>
      <c r="N183" s="83" t="s">
        <v>398</v>
      </c>
    </row>
    <row r="184" spans="1:14" ht="55.5" customHeight="1">
      <c r="A184" s="36" t="s">
        <v>110</v>
      </c>
      <c r="B184" s="56" t="s">
        <v>342</v>
      </c>
      <c r="C184" s="134"/>
      <c r="D184" s="21">
        <v>338.128</v>
      </c>
      <c r="E184" s="21">
        <v>0</v>
      </c>
      <c r="F184" s="21">
        <v>0</v>
      </c>
      <c r="G184" s="21">
        <v>338.128</v>
      </c>
      <c r="H184" s="21">
        <v>0</v>
      </c>
      <c r="I184" s="21">
        <v>334.9673</v>
      </c>
      <c r="J184" s="21">
        <v>0</v>
      </c>
      <c r="K184" s="21">
        <v>0</v>
      </c>
      <c r="L184" s="21">
        <v>334.9673</v>
      </c>
      <c r="M184" s="21">
        <v>0</v>
      </c>
      <c r="N184" s="103"/>
    </row>
    <row r="185" spans="1:14" s="4" customFormat="1" ht="38.25">
      <c r="A185" s="37" t="s">
        <v>382</v>
      </c>
      <c r="B185" s="61" t="s">
        <v>157</v>
      </c>
      <c r="C185" s="134"/>
      <c r="D185" s="25">
        <v>240</v>
      </c>
      <c r="E185" s="25">
        <v>0</v>
      </c>
      <c r="F185" s="25">
        <v>0</v>
      </c>
      <c r="G185" s="25">
        <v>240</v>
      </c>
      <c r="H185" s="25">
        <v>0</v>
      </c>
      <c r="I185" s="25">
        <v>223.144</v>
      </c>
      <c r="J185" s="25">
        <v>0</v>
      </c>
      <c r="K185" s="25">
        <v>0</v>
      </c>
      <c r="L185" s="25">
        <v>223.144</v>
      </c>
      <c r="M185" s="25">
        <v>0</v>
      </c>
      <c r="N185" s="82"/>
    </row>
    <row r="186" spans="1:14" s="4" customFormat="1" ht="15">
      <c r="A186" s="37" t="s">
        <v>53</v>
      </c>
      <c r="B186" s="61" t="s">
        <v>105</v>
      </c>
      <c r="C186" s="134"/>
      <c r="D186" s="25">
        <v>767.025</v>
      </c>
      <c r="E186" s="25">
        <v>0</v>
      </c>
      <c r="F186" s="25">
        <v>138.13</v>
      </c>
      <c r="G186" s="25">
        <v>628.895</v>
      </c>
      <c r="H186" s="25">
        <v>0</v>
      </c>
      <c r="I186" s="25">
        <v>1071.78965</v>
      </c>
      <c r="J186" s="25">
        <v>0</v>
      </c>
      <c r="K186" s="25">
        <v>0</v>
      </c>
      <c r="L186" s="25">
        <v>1071.78965</v>
      </c>
      <c r="M186" s="25">
        <v>0</v>
      </c>
      <c r="N186" s="103"/>
    </row>
    <row r="187" spans="1:14" s="6" customFormat="1" ht="42.75" customHeight="1">
      <c r="A187" s="37" t="s">
        <v>54</v>
      </c>
      <c r="B187" s="61" t="s">
        <v>158</v>
      </c>
      <c r="C187" s="134"/>
      <c r="D187" s="25">
        <v>176.26</v>
      </c>
      <c r="E187" s="25">
        <v>0</v>
      </c>
      <c r="F187" s="25">
        <v>38.13</v>
      </c>
      <c r="G187" s="25">
        <v>138.13</v>
      </c>
      <c r="H187" s="25">
        <v>0</v>
      </c>
      <c r="I187" s="25">
        <v>135.58797</v>
      </c>
      <c r="J187" s="25">
        <v>0</v>
      </c>
      <c r="K187" s="25">
        <v>0</v>
      </c>
      <c r="L187" s="25">
        <v>135.58797</v>
      </c>
      <c r="M187" s="25">
        <v>0</v>
      </c>
      <c r="N187" s="84" t="s">
        <v>381</v>
      </c>
    </row>
    <row r="188" spans="1:14" s="6" customFormat="1" ht="51" customHeight="1">
      <c r="A188" s="36" t="s">
        <v>106</v>
      </c>
      <c r="B188" s="61" t="s">
        <v>261</v>
      </c>
      <c r="C188" s="134"/>
      <c r="D188" s="21">
        <v>200</v>
      </c>
      <c r="E188" s="25">
        <v>0</v>
      </c>
      <c r="F188" s="25">
        <v>100</v>
      </c>
      <c r="G188" s="25">
        <v>100</v>
      </c>
      <c r="H188" s="25">
        <v>0</v>
      </c>
      <c r="I188" s="25">
        <v>200</v>
      </c>
      <c r="J188" s="25">
        <v>0</v>
      </c>
      <c r="K188" s="25">
        <v>100</v>
      </c>
      <c r="L188" s="25">
        <v>100</v>
      </c>
      <c r="M188" s="25">
        <v>0</v>
      </c>
      <c r="N188" s="101"/>
    </row>
    <row r="189" spans="1:14" s="4" customFormat="1" ht="64.5">
      <c r="A189" s="37" t="s">
        <v>330</v>
      </c>
      <c r="B189" s="61" t="s">
        <v>159</v>
      </c>
      <c r="C189" s="134"/>
      <c r="D189" s="25">
        <v>390.765</v>
      </c>
      <c r="E189" s="25">
        <v>0</v>
      </c>
      <c r="F189" s="25">
        <v>0</v>
      </c>
      <c r="G189" s="25">
        <v>390.765</v>
      </c>
      <c r="H189" s="25">
        <v>0</v>
      </c>
      <c r="I189" s="25">
        <v>758.00168</v>
      </c>
      <c r="J189" s="25">
        <v>0</v>
      </c>
      <c r="K189" s="25">
        <v>0</v>
      </c>
      <c r="L189" s="25">
        <v>758.00168</v>
      </c>
      <c r="M189" s="25">
        <v>0</v>
      </c>
      <c r="N189" s="85" t="s">
        <v>399</v>
      </c>
    </row>
    <row r="190" spans="1:14" ht="25.5">
      <c r="A190" s="37" t="s">
        <v>55</v>
      </c>
      <c r="B190" s="56" t="s">
        <v>107</v>
      </c>
      <c r="C190" s="136"/>
      <c r="D190" s="25">
        <v>577</v>
      </c>
      <c r="E190" s="21">
        <v>0</v>
      </c>
      <c r="F190" s="21">
        <v>250</v>
      </c>
      <c r="G190" s="21">
        <v>327</v>
      </c>
      <c r="H190" s="21">
        <v>0</v>
      </c>
      <c r="I190" s="21">
        <v>454.8</v>
      </c>
      <c r="J190" s="21">
        <v>0</v>
      </c>
      <c r="K190" s="21">
        <v>127.8</v>
      </c>
      <c r="L190" s="21">
        <v>327</v>
      </c>
      <c r="M190" s="21">
        <v>0</v>
      </c>
      <c r="N190" s="97"/>
    </row>
    <row r="191" spans="1:14" ht="77.25" customHeight="1">
      <c r="A191" s="36" t="s">
        <v>331</v>
      </c>
      <c r="B191" s="56" t="s">
        <v>108</v>
      </c>
      <c r="C191" s="136"/>
      <c r="D191" s="21">
        <v>504</v>
      </c>
      <c r="E191" s="21">
        <v>0</v>
      </c>
      <c r="F191" s="21">
        <v>227</v>
      </c>
      <c r="G191" s="21">
        <v>277</v>
      </c>
      <c r="H191" s="21">
        <v>0</v>
      </c>
      <c r="I191" s="21">
        <v>393</v>
      </c>
      <c r="J191" s="21">
        <v>0</v>
      </c>
      <c r="K191" s="21">
        <v>116</v>
      </c>
      <c r="L191" s="21">
        <v>227</v>
      </c>
      <c r="M191" s="21">
        <v>0</v>
      </c>
      <c r="N191" s="86"/>
    </row>
    <row r="192" spans="1:14" ht="18" customHeight="1" hidden="1">
      <c r="A192" s="36" t="s">
        <v>332</v>
      </c>
      <c r="B192" s="56" t="s">
        <v>109</v>
      </c>
      <c r="C192" s="147"/>
      <c r="D192" s="21">
        <v>73</v>
      </c>
      <c r="E192" s="21">
        <v>0</v>
      </c>
      <c r="F192" s="21">
        <v>23</v>
      </c>
      <c r="G192" s="21">
        <v>50</v>
      </c>
      <c r="H192" s="21">
        <v>0</v>
      </c>
      <c r="I192" s="21">
        <v>61.8</v>
      </c>
      <c r="J192" s="21">
        <v>0</v>
      </c>
      <c r="K192" s="21">
        <v>11.8</v>
      </c>
      <c r="L192" s="21">
        <v>50</v>
      </c>
      <c r="M192" s="21">
        <v>0</v>
      </c>
      <c r="N192" s="97"/>
    </row>
    <row r="193" spans="1:14" ht="93" customHeight="1">
      <c r="A193" s="36" t="s">
        <v>332</v>
      </c>
      <c r="B193" s="56" t="s">
        <v>109</v>
      </c>
      <c r="C193" s="73"/>
      <c r="D193" s="21">
        <v>73</v>
      </c>
      <c r="E193" s="21">
        <v>0</v>
      </c>
      <c r="F193" s="21">
        <v>23</v>
      </c>
      <c r="G193" s="21">
        <v>50</v>
      </c>
      <c r="H193" s="21">
        <v>0</v>
      </c>
      <c r="I193" s="21">
        <v>61.8</v>
      </c>
      <c r="J193" s="21">
        <v>0</v>
      </c>
      <c r="K193" s="21">
        <v>11.8</v>
      </c>
      <c r="L193" s="21">
        <v>50</v>
      </c>
      <c r="M193" s="21">
        <v>0</v>
      </c>
      <c r="N193" s="86"/>
    </row>
    <row r="194" spans="1:68" s="3" customFormat="1" ht="38.25">
      <c r="A194" s="91" t="s">
        <v>110</v>
      </c>
      <c r="B194" s="75" t="s">
        <v>351</v>
      </c>
      <c r="C194" s="90"/>
      <c r="D194" s="74">
        <v>3936.977</v>
      </c>
      <c r="E194" s="74">
        <v>0</v>
      </c>
      <c r="F194" s="74">
        <v>0</v>
      </c>
      <c r="G194" s="74">
        <v>3936.977</v>
      </c>
      <c r="H194" s="74">
        <v>0</v>
      </c>
      <c r="I194" s="74">
        <v>4089.38635</v>
      </c>
      <c r="J194" s="74">
        <v>0</v>
      </c>
      <c r="K194" s="74">
        <v>0</v>
      </c>
      <c r="L194" s="74">
        <v>4089.38635</v>
      </c>
      <c r="M194" s="74">
        <v>0</v>
      </c>
      <c r="N194" s="82" t="s">
        <v>400</v>
      </c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</row>
    <row r="195" spans="1:68" s="3" customFormat="1" ht="24" customHeight="1">
      <c r="A195" s="42"/>
      <c r="B195" s="57" t="s">
        <v>419</v>
      </c>
      <c r="C195" s="89"/>
      <c r="D195" s="14">
        <f>E195+F195+G195+H195</f>
        <v>9678.170999999998</v>
      </c>
      <c r="E195" s="14">
        <f>E196+E203+E211+E215+E220</f>
        <v>0</v>
      </c>
      <c r="F195" s="14">
        <f>F196+F203+F211+F215+F220</f>
        <v>0</v>
      </c>
      <c r="G195" s="14">
        <f>G196+G203+G211+G215+G220</f>
        <v>9678.170999999998</v>
      </c>
      <c r="H195" s="14">
        <f>H196+H203+H211+H215+H220</f>
        <v>0</v>
      </c>
      <c r="I195" s="14">
        <f>J195+K195+L195+M195</f>
        <v>8710.749</v>
      </c>
      <c r="J195" s="14">
        <f>J196+J203+J211+J215+J220</f>
        <v>0</v>
      </c>
      <c r="K195" s="14">
        <f>K196+K203+K211+K215+K220</f>
        <v>0</v>
      </c>
      <c r="L195" s="14">
        <f>L196+L203+L211+L215+L220</f>
        <v>8710.749</v>
      </c>
      <c r="M195" s="14">
        <f>M196+M203+M211+M215+M220</f>
        <v>0</v>
      </c>
      <c r="N195" s="87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</row>
    <row r="196" spans="1:68" s="4" customFormat="1" ht="42" customHeight="1">
      <c r="A196" s="37" t="s">
        <v>56</v>
      </c>
      <c r="B196" s="61" t="s">
        <v>186</v>
      </c>
      <c r="C196" s="133" t="s">
        <v>111</v>
      </c>
      <c r="D196" s="21">
        <f aca="true" t="shared" si="30" ref="D196:D202">E196+F196+G196+H196</f>
        <v>4198.380999999999</v>
      </c>
      <c r="E196" s="25">
        <f>E197+E198+E199+E200+E201+E202</f>
        <v>0</v>
      </c>
      <c r="F196" s="25">
        <f>F197+F198+F199+F200+F201+F202</f>
        <v>0</v>
      </c>
      <c r="G196" s="25">
        <f>G197+G198+G199+G200+G201+G202</f>
        <v>4198.380999999999</v>
      </c>
      <c r="H196" s="25">
        <f>H197+H198+H199+H200+H201+H202</f>
        <v>0</v>
      </c>
      <c r="I196" s="25">
        <f>J196+K196+L196+M196</f>
        <v>4356.931</v>
      </c>
      <c r="J196" s="25">
        <f>J197+J198+J199+J200+J201+J202</f>
        <v>0</v>
      </c>
      <c r="K196" s="25">
        <f>K197+K198+K199+K200+K201+K202</f>
        <v>0</v>
      </c>
      <c r="L196" s="25">
        <f>L197+L198+L199+L200+L201+L202</f>
        <v>4356.931</v>
      </c>
      <c r="M196" s="25">
        <f>M197+M198+M199+M200+M201+M202</f>
        <v>0</v>
      </c>
      <c r="N196" s="103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</row>
    <row r="197" spans="1:14" ht="69" customHeight="1">
      <c r="A197" s="36" t="s">
        <v>57</v>
      </c>
      <c r="B197" s="56" t="s">
        <v>147</v>
      </c>
      <c r="C197" s="129"/>
      <c r="D197" s="21">
        <f t="shared" si="30"/>
        <v>75</v>
      </c>
      <c r="E197" s="21">
        <v>0</v>
      </c>
      <c r="F197" s="21">
        <v>0</v>
      </c>
      <c r="G197" s="21">
        <v>75</v>
      </c>
      <c r="H197" s="21">
        <v>0</v>
      </c>
      <c r="I197" s="25">
        <f aca="true" t="shared" si="31" ref="I197:I222">J197+K197+L197+M197</f>
        <v>214.017</v>
      </c>
      <c r="J197" s="25">
        <v>0</v>
      </c>
      <c r="K197" s="25">
        <v>0</v>
      </c>
      <c r="L197" s="21">
        <v>214.017</v>
      </c>
      <c r="M197" s="25">
        <v>0</v>
      </c>
      <c r="N197" s="94" t="s">
        <v>401</v>
      </c>
    </row>
    <row r="198" spans="1:14" ht="53.25" customHeight="1">
      <c r="A198" s="36" t="s">
        <v>58</v>
      </c>
      <c r="B198" s="56" t="s">
        <v>31</v>
      </c>
      <c r="C198" s="130"/>
      <c r="D198" s="21">
        <f t="shared" si="30"/>
        <v>20</v>
      </c>
      <c r="E198" s="21">
        <v>0</v>
      </c>
      <c r="F198" s="21">
        <v>0</v>
      </c>
      <c r="G198" s="21">
        <v>20</v>
      </c>
      <c r="H198" s="21">
        <v>0</v>
      </c>
      <c r="I198" s="25">
        <f t="shared" si="31"/>
        <v>19.75</v>
      </c>
      <c r="J198" s="25">
        <v>0</v>
      </c>
      <c r="K198" s="25">
        <v>0</v>
      </c>
      <c r="L198" s="21">
        <v>19.75</v>
      </c>
      <c r="M198" s="25">
        <v>0</v>
      </c>
      <c r="N198" s="85" t="s">
        <v>375</v>
      </c>
    </row>
    <row r="199" spans="1:14" ht="51.75">
      <c r="A199" s="36" t="s">
        <v>60</v>
      </c>
      <c r="B199" s="56" t="s">
        <v>32</v>
      </c>
      <c r="C199" s="145" t="s">
        <v>87</v>
      </c>
      <c r="D199" s="21">
        <f t="shared" si="30"/>
        <v>400</v>
      </c>
      <c r="E199" s="21">
        <v>0</v>
      </c>
      <c r="F199" s="21">
        <v>0</v>
      </c>
      <c r="G199" s="21">
        <v>400</v>
      </c>
      <c r="H199" s="21">
        <v>0</v>
      </c>
      <c r="I199" s="25">
        <f t="shared" si="31"/>
        <v>244.842</v>
      </c>
      <c r="J199" s="25">
        <v>0</v>
      </c>
      <c r="K199" s="25">
        <v>0</v>
      </c>
      <c r="L199" s="21">
        <v>244.842</v>
      </c>
      <c r="M199" s="25">
        <v>0</v>
      </c>
      <c r="N199" s="85" t="s">
        <v>431</v>
      </c>
    </row>
    <row r="200" spans="1:14" ht="51.75">
      <c r="A200" s="36" t="s">
        <v>59</v>
      </c>
      <c r="B200" s="56" t="s">
        <v>112</v>
      </c>
      <c r="C200" s="146"/>
      <c r="D200" s="21">
        <f t="shared" si="30"/>
        <v>40</v>
      </c>
      <c r="E200" s="21">
        <v>0</v>
      </c>
      <c r="F200" s="21">
        <v>0</v>
      </c>
      <c r="G200" s="21">
        <v>40</v>
      </c>
      <c r="H200" s="21">
        <v>0</v>
      </c>
      <c r="I200" s="25">
        <f t="shared" si="31"/>
        <v>3.506</v>
      </c>
      <c r="J200" s="25">
        <v>0</v>
      </c>
      <c r="K200" s="25">
        <v>0</v>
      </c>
      <c r="L200" s="21">
        <v>3.506</v>
      </c>
      <c r="M200" s="25">
        <v>0</v>
      </c>
      <c r="N200" s="85" t="s">
        <v>428</v>
      </c>
    </row>
    <row r="201" spans="1:14" ht="43.5" customHeight="1">
      <c r="A201" s="36" t="s">
        <v>61</v>
      </c>
      <c r="B201" s="56" t="s">
        <v>280</v>
      </c>
      <c r="C201" s="128" t="s">
        <v>111</v>
      </c>
      <c r="D201" s="21">
        <f t="shared" si="30"/>
        <v>3658.381</v>
      </c>
      <c r="E201" s="21">
        <v>0</v>
      </c>
      <c r="F201" s="21">
        <v>0</v>
      </c>
      <c r="G201" s="21">
        <v>3658.381</v>
      </c>
      <c r="H201" s="21">
        <v>0</v>
      </c>
      <c r="I201" s="25">
        <f t="shared" si="31"/>
        <v>3874.816</v>
      </c>
      <c r="J201" s="25">
        <v>0</v>
      </c>
      <c r="K201" s="25">
        <v>0</v>
      </c>
      <c r="L201" s="21">
        <v>3874.816</v>
      </c>
      <c r="M201" s="25">
        <v>0</v>
      </c>
      <c r="N201" s="85" t="s">
        <v>402</v>
      </c>
    </row>
    <row r="202" spans="1:14" ht="51">
      <c r="A202" s="36" t="s">
        <v>113</v>
      </c>
      <c r="B202" s="56" t="s">
        <v>148</v>
      </c>
      <c r="C202" s="129"/>
      <c r="D202" s="21">
        <f t="shared" si="30"/>
        <v>5</v>
      </c>
      <c r="E202" s="21">
        <v>0</v>
      </c>
      <c r="F202" s="21">
        <v>0</v>
      </c>
      <c r="G202" s="21">
        <v>5</v>
      </c>
      <c r="H202" s="21">
        <v>0</v>
      </c>
      <c r="I202" s="25">
        <f t="shared" si="31"/>
        <v>0</v>
      </c>
      <c r="J202" s="25">
        <v>0</v>
      </c>
      <c r="K202" s="25">
        <v>0</v>
      </c>
      <c r="L202" s="21">
        <v>0</v>
      </c>
      <c r="M202" s="25">
        <v>0</v>
      </c>
      <c r="N202" s="82" t="s">
        <v>429</v>
      </c>
    </row>
    <row r="203" spans="1:14" s="6" customFormat="1" ht="76.5">
      <c r="A203" s="37" t="s">
        <v>62</v>
      </c>
      <c r="B203" s="61" t="s">
        <v>187</v>
      </c>
      <c r="C203" s="129"/>
      <c r="D203" s="25">
        <f>D204+D205+D206+D207+D208+D209+D210</f>
        <v>4579.79</v>
      </c>
      <c r="E203" s="25">
        <f>E204+E205+E206+E207+E208+E209+E210</f>
        <v>0</v>
      </c>
      <c r="F203" s="25">
        <f>F204+F205+F206+F207+F208+F209+F210</f>
        <v>0</v>
      </c>
      <c r="G203" s="25">
        <f>G204+G205+G206+G207+G208+G209+G210</f>
        <v>4579.79</v>
      </c>
      <c r="H203" s="25">
        <f>H204+H205+H206+H207+H208+H209+H210</f>
        <v>0</v>
      </c>
      <c r="I203" s="25">
        <f t="shared" si="31"/>
        <v>3836.51</v>
      </c>
      <c r="J203" s="25">
        <f>J204+J205+J206+J207+J208+J209+J210</f>
        <v>0</v>
      </c>
      <c r="K203" s="25">
        <f>K204+K205+K206+K207+K208+K209+K210</f>
        <v>0</v>
      </c>
      <c r="L203" s="25">
        <f>L204+L205+L206+L207+L208+L209+L210</f>
        <v>3836.51</v>
      </c>
      <c r="M203" s="25">
        <f>M204+M205+M206+M207+M208+M209+M210</f>
        <v>0</v>
      </c>
      <c r="N203" s="85" t="s">
        <v>375</v>
      </c>
    </row>
    <row r="204" spans="1:14" s="6" customFormat="1" ht="63.75">
      <c r="A204" s="36" t="s">
        <v>63</v>
      </c>
      <c r="B204" s="61" t="s">
        <v>114</v>
      </c>
      <c r="C204" s="129"/>
      <c r="D204" s="21">
        <f aca="true" t="shared" si="32" ref="D204:D210">E204+F204+G204+H204</f>
        <v>150</v>
      </c>
      <c r="E204" s="25">
        <v>0</v>
      </c>
      <c r="F204" s="25">
        <v>0</v>
      </c>
      <c r="G204" s="25">
        <v>150</v>
      </c>
      <c r="H204" s="25">
        <v>0</v>
      </c>
      <c r="I204" s="25">
        <f t="shared" si="31"/>
        <v>0</v>
      </c>
      <c r="J204" s="25">
        <v>0</v>
      </c>
      <c r="K204" s="25">
        <v>0</v>
      </c>
      <c r="L204" s="25">
        <v>0</v>
      </c>
      <c r="M204" s="25">
        <v>0</v>
      </c>
      <c r="N204" s="85"/>
    </row>
    <row r="205" spans="1:14" s="6" customFormat="1" ht="63.75">
      <c r="A205" s="36" t="s">
        <v>118</v>
      </c>
      <c r="B205" s="61" t="s">
        <v>115</v>
      </c>
      <c r="C205" s="129"/>
      <c r="D205" s="21">
        <f t="shared" si="32"/>
        <v>105</v>
      </c>
      <c r="E205" s="25">
        <v>0</v>
      </c>
      <c r="F205" s="25">
        <v>0</v>
      </c>
      <c r="G205" s="25">
        <v>105</v>
      </c>
      <c r="H205" s="25">
        <v>0</v>
      </c>
      <c r="I205" s="25">
        <f t="shared" si="31"/>
        <v>93.51</v>
      </c>
      <c r="J205" s="25">
        <v>0</v>
      </c>
      <c r="K205" s="25">
        <v>0</v>
      </c>
      <c r="L205" s="25">
        <v>93.51</v>
      </c>
      <c r="M205" s="25">
        <v>0</v>
      </c>
      <c r="N205" s="85" t="s">
        <v>375</v>
      </c>
    </row>
    <row r="206" spans="1:14" s="6" customFormat="1" ht="54" customHeight="1">
      <c r="A206" s="36" t="s">
        <v>119</v>
      </c>
      <c r="B206" s="61" t="s">
        <v>149</v>
      </c>
      <c r="C206" s="129"/>
      <c r="D206" s="21">
        <f t="shared" si="32"/>
        <v>10</v>
      </c>
      <c r="E206" s="25">
        <v>0</v>
      </c>
      <c r="F206" s="25">
        <v>0</v>
      </c>
      <c r="G206" s="25">
        <v>10</v>
      </c>
      <c r="H206" s="25">
        <v>0</v>
      </c>
      <c r="I206" s="25">
        <f t="shared" si="31"/>
        <v>0</v>
      </c>
      <c r="J206" s="25">
        <v>0</v>
      </c>
      <c r="K206" s="25">
        <v>0</v>
      </c>
      <c r="L206" s="25">
        <v>0</v>
      </c>
      <c r="M206" s="25">
        <v>0</v>
      </c>
      <c r="N206" s="82" t="s">
        <v>430</v>
      </c>
    </row>
    <row r="207" spans="1:14" s="6" customFormat="1" ht="60" customHeight="1">
      <c r="A207" s="36" t="s">
        <v>120</v>
      </c>
      <c r="B207" s="61" t="s">
        <v>116</v>
      </c>
      <c r="C207" s="129"/>
      <c r="D207" s="21">
        <f t="shared" si="32"/>
        <v>220</v>
      </c>
      <c r="E207" s="25">
        <v>0</v>
      </c>
      <c r="F207" s="25">
        <v>0</v>
      </c>
      <c r="G207" s="25">
        <v>220</v>
      </c>
      <c r="H207" s="25">
        <v>0</v>
      </c>
      <c r="I207" s="25">
        <f t="shared" si="31"/>
        <v>220</v>
      </c>
      <c r="J207" s="25">
        <v>0</v>
      </c>
      <c r="K207" s="25">
        <v>0</v>
      </c>
      <c r="L207" s="25">
        <v>220</v>
      </c>
      <c r="M207" s="25">
        <v>0</v>
      </c>
      <c r="N207" s="103"/>
    </row>
    <row r="208" spans="1:14" s="6" customFormat="1" ht="26.25">
      <c r="A208" s="36" t="s">
        <v>121</v>
      </c>
      <c r="B208" s="56" t="s">
        <v>33</v>
      </c>
      <c r="C208" s="129"/>
      <c r="D208" s="21">
        <f t="shared" si="32"/>
        <v>4079.79</v>
      </c>
      <c r="E208" s="25">
        <v>0</v>
      </c>
      <c r="F208" s="25">
        <v>0</v>
      </c>
      <c r="G208" s="25">
        <v>4079.79</v>
      </c>
      <c r="H208" s="25">
        <v>0</v>
      </c>
      <c r="I208" s="25">
        <f t="shared" si="31"/>
        <v>3523</v>
      </c>
      <c r="J208" s="25">
        <v>0</v>
      </c>
      <c r="K208" s="25">
        <v>0</v>
      </c>
      <c r="L208" s="25">
        <v>3523</v>
      </c>
      <c r="M208" s="25">
        <v>0</v>
      </c>
      <c r="N208" s="85" t="s">
        <v>375</v>
      </c>
    </row>
    <row r="209" spans="1:14" s="6" customFormat="1" ht="66.75" customHeight="1">
      <c r="A209" s="36" t="s">
        <v>122</v>
      </c>
      <c r="B209" s="56" t="s">
        <v>117</v>
      </c>
      <c r="C209" s="129"/>
      <c r="D209" s="21">
        <f t="shared" si="32"/>
        <v>10</v>
      </c>
      <c r="E209" s="25">
        <v>0</v>
      </c>
      <c r="F209" s="25">
        <v>0</v>
      </c>
      <c r="G209" s="25">
        <v>10</v>
      </c>
      <c r="H209" s="25">
        <v>0</v>
      </c>
      <c r="I209" s="25">
        <f t="shared" si="31"/>
        <v>0</v>
      </c>
      <c r="J209" s="25">
        <v>0</v>
      </c>
      <c r="K209" s="25">
        <v>0</v>
      </c>
      <c r="L209" s="25">
        <v>0</v>
      </c>
      <c r="M209" s="25">
        <v>0</v>
      </c>
      <c r="N209" s="82" t="s">
        <v>430</v>
      </c>
    </row>
    <row r="210" spans="1:14" ht="69" customHeight="1">
      <c r="A210" s="36" t="s">
        <v>123</v>
      </c>
      <c r="B210" s="56" t="s">
        <v>150</v>
      </c>
      <c r="C210" s="129"/>
      <c r="D210" s="21">
        <f t="shared" si="32"/>
        <v>5</v>
      </c>
      <c r="E210" s="21">
        <v>0</v>
      </c>
      <c r="F210" s="21">
        <v>0</v>
      </c>
      <c r="G210" s="21">
        <v>5</v>
      </c>
      <c r="H210" s="21">
        <v>0</v>
      </c>
      <c r="I210" s="25">
        <f t="shared" si="31"/>
        <v>0</v>
      </c>
      <c r="J210" s="25">
        <v>0</v>
      </c>
      <c r="K210" s="25">
        <v>0</v>
      </c>
      <c r="L210" s="21">
        <v>0</v>
      </c>
      <c r="M210" s="25">
        <v>0</v>
      </c>
      <c r="N210" s="103"/>
    </row>
    <row r="211" spans="1:65" s="4" customFormat="1" ht="26.25">
      <c r="A211" s="37" t="s">
        <v>64</v>
      </c>
      <c r="B211" s="61" t="s">
        <v>25</v>
      </c>
      <c r="C211" s="129"/>
      <c r="D211" s="25">
        <f aca="true" t="shared" si="33" ref="D211:M211">D212+D213+D214</f>
        <v>300</v>
      </c>
      <c r="E211" s="25">
        <f t="shared" si="33"/>
        <v>0</v>
      </c>
      <c r="F211" s="25">
        <f t="shared" si="33"/>
        <v>0</v>
      </c>
      <c r="G211" s="25">
        <f t="shared" si="33"/>
        <v>300</v>
      </c>
      <c r="H211" s="25">
        <f t="shared" si="33"/>
        <v>0</v>
      </c>
      <c r="I211" s="25">
        <f t="shared" si="33"/>
        <v>59.16</v>
      </c>
      <c r="J211" s="25">
        <f t="shared" si="33"/>
        <v>0</v>
      </c>
      <c r="K211" s="25">
        <f t="shared" si="33"/>
        <v>0</v>
      </c>
      <c r="L211" s="25">
        <f t="shared" si="33"/>
        <v>59.16</v>
      </c>
      <c r="M211" s="25">
        <f t="shared" si="33"/>
        <v>0</v>
      </c>
      <c r="N211" s="85" t="s">
        <v>375</v>
      </c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</row>
    <row r="212" spans="1:65" s="6" customFormat="1" ht="80.25" customHeight="1">
      <c r="A212" s="37" t="s">
        <v>126</v>
      </c>
      <c r="B212" s="61" t="s">
        <v>151</v>
      </c>
      <c r="C212" s="129"/>
      <c r="D212" s="21">
        <f>E212+F212+G212+H212</f>
        <v>160</v>
      </c>
      <c r="E212" s="25">
        <v>0</v>
      </c>
      <c r="F212" s="25">
        <v>0</v>
      </c>
      <c r="G212" s="25">
        <v>160</v>
      </c>
      <c r="H212" s="25">
        <v>0</v>
      </c>
      <c r="I212" s="25">
        <f t="shared" si="31"/>
        <v>0</v>
      </c>
      <c r="J212" s="25">
        <v>0</v>
      </c>
      <c r="K212" s="25">
        <v>0</v>
      </c>
      <c r="L212" s="25">
        <v>0</v>
      </c>
      <c r="M212" s="25">
        <v>0</v>
      </c>
      <c r="N212" s="82" t="s">
        <v>430</v>
      </c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</row>
    <row r="213" spans="1:65" s="6" customFormat="1" ht="75.75" customHeight="1">
      <c r="A213" s="37" t="s">
        <v>127</v>
      </c>
      <c r="B213" s="61" t="s">
        <v>124</v>
      </c>
      <c r="C213" s="129"/>
      <c r="D213" s="21">
        <f>E213+F213+G213+H213</f>
        <v>77</v>
      </c>
      <c r="E213" s="25">
        <v>0</v>
      </c>
      <c r="F213" s="25">
        <v>0</v>
      </c>
      <c r="G213" s="25">
        <v>77</v>
      </c>
      <c r="H213" s="25">
        <v>0</v>
      </c>
      <c r="I213" s="25">
        <f t="shared" si="31"/>
        <v>0</v>
      </c>
      <c r="J213" s="25">
        <v>0</v>
      </c>
      <c r="K213" s="25">
        <v>0</v>
      </c>
      <c r="L213" s="25">
        <v>0</v>
      </c>
      <c r="M213" s="25">
        <v>0</v>
      </c>
      <c r="N213" s="82" t="s">
        <v>430</v>
      </c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</row>
    <row r="214" spans="1:65" s="6" customFormat="1" ht="26.25">
      <c r="A214" s="37" t="s">
        <v>128</v>
      </c>
      <c r="B214" s="61" t="s">
        <v>125</v>
      </c>
      <c r="C214" s="129"/>
      <c r="D214" s="21">
        <f>E214+F214+G214+H214</f>
        <v>63</v>
      </c>
      <c r="E214" s="25">
        <v>0</v>
      </c>
      <c r="F214" s="25">
        <v>0</v>
      </c>
      <c r="G214" s="25">
        <v>63</v>
      </c>
      <c r="H214" s="25">
        <v>0</v>
      </c>
      <c r="I214" s="25">
        <f t="shared" si="31"/>
        <v>59.16</v>
      </c>
      <c r="J214" s="25">
        <v>0</v>
      </c>
      <c r="K214" s="25">
        <v>0</v>
      </c>
      <c r="L214" s="25">
        <v>59.16</v>
      </c>
      <c r="M214" s="25">
        <v>0</v>
      </c>
      <c r="N214" s="85" t="s">
        <v>375</v>
      </c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</row>
    <row r="215" spans="1:65" s="4" customFormat="1" ht="26.25">
      <c r="A215" s="37" t="s">
        <v>65</v>
      </c>
      <c r="B215" s="61" t="s">
        <v>129</v>
      </c>
      <c r="C215" s="130"/>
      <c r="D215" s="25">
        <f aca="true" t="shared" si="34" ref="D215:M215">D216+D218+D219</f>
        <v>300</v>
      </c>
      <c r="E215" s="25">
        <f t="shared" si="34"/>
        <v>0</v>
      </c>
      <c r="F215" s="25">
        <f t="shared" si="34"/>
        <v>0</v>
      </c>
      <c r="G215" s="25">
        <f t="shared" si="34"/>
        <v>300</v>
      </c>
      <c r="H215" s="25">
        <f t="shared" si="34"/>
        <v>0</v>
      </c>
      <c r="I215" s="25">
        <f t="shared" si="34"/>
        <v>0</v>
      </c>
      <c r="J215" s="25">
        <f t="shared" si="34"/>
        <v>0</v>
      </c>
      <c r="K215" s="25">
        <f t="shared" si="34"/>
        <v>0</v>
      </c>
      <c r="L215" s="25">
        <f>L217+L218+L219</f>
        <v>181.628</v>
      </c>
      <c r="M215" s="25">
        <f t="shared" si="34"/>
        <v>0</v>
      </c>
      <c r="N215" s="85" t="s">
        <v>375</v>
      </c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</row>
    <row r="216" spans="1:14" ht="30.75" customHeight="1" hidden="1">
      <c r="A216" s="131" t="s">
        <v>66</v>
      </c>
      <c r="B216" s="143" t="s">
        <v>152</v>
      </c>
      <c r="C216" s="133" t="s">
        <v>453</v>
      </c>
      <c r="D216" s="140">
        <f>E216+F216+G216+H216</f>
        <v>210</v>
      </c>
      <c r="E216" s="140">
        <v>0</v>
      </c>
      <c r="F216" s="140">
        <v>0</v>
      </c>
      <c r="G216" s="140">
        <v>210</v>
      </c>
      <c r="H216" s="140">
        <v>0</v>
      </c>
      <c r="I216" s="25"/>
      <c r="J216" s="21"/>
      <c r="K216" s="21"/>
      <c r="L216" s="21"/>
      <c r="M216" s="25"/>
      <c r="N216" s="103"/>
    </row>
    <row r="217" spans="1:14" ht="72.75" customHeight="1">
      <c r="A217" s="132"/>
      <c r="B217" s="144"/>
      <c r="C217" s="142"/>
      <c r="D217" s="141"/>
      <c r="E217" s="141"/>
      <c r="F217" s="141"/>
      <c r="G217" s="141"/>
      <c r="H217" s="141"/>
      <c r="I217" s="25">
        <f t="shared" si="31"/>
        <v>181.628</v>
      </c>
      <c r="J217" s="25">
        <v>0</v>
      </c>
      <c r="K217" s="25">
        <v>0</v>
      </c>
      <c r="L217" s="21">
        <v>181.628</v>
      </c>
      <c r="M217" s="25">
        <v>0</v>
      </c>
      <c r="N217" s="85" t="s">
        <v>375</v>
      </c>
    </row>
    <row r="218" spans="1:14" ht="63" customHeight="1">
      <c r="A218" s="33" t="s">
        <v>67</v>
      </c>
      <c r="B218" s="56" t="s">
        <v>281</v>
      </c>
      <c r="C218" s="128" t="s">
        <v>111</v>
      </c>
      <c r="D218" s="30">
        <f>E218+F218+G218+H218</f>
        <v>10</v>
      </c>
      <c r="E218" s="21">
        <v>0</v>
      </c>
      <c r="F218" s="21">
        <v>0</v>
      </c>
      <c r="G218" s="21">
        <v>10</v>
      </c>
      <c r="H218" s="21">
        <v>0</v>
      </c>
      <c r="I218" s="25">
        <f t="shared" si="31"/>
        <v>0</v>
      </c>
      <c r="J218" s="25">
        <v>0</v>
      </c>
      <c r="K218" s="25">
        <v>0</v>
      </c>
      <c r="L218" s="21">
        <v>0</v>
      </c>
      <c r="M218" s="25">
        <v>0</v>
      </c>
      <c r="N218" s="82" t="s">
        <v>430</v>
      </c>
    </row>
    <row r="219" spans="1:14" ht="58.5" customHeight="1">
      <c r="A219" s="33" t="s">
        <v>130</v>
      </c>
      <c r="B219" s="56" t="s">
        <v>153</v>
      </c>
      <c r="C219" s="129"/>
      <c r="D219" s="30">
        <f>E219+F219+G219+H219</f>
        <v>80</v>
      </c>
      <c r="E219" s="21">
        <v>0</v>
      </c>
      <c r="F219" s="21">
        <v>0</v>
      </c>
      <c r="G219" s="21">
        <v>80</v>
      </c>
      <c r="H219" s="21">
        <v>0</v>
      </c>
      <c r="I219" s="25">
        <f t="shared" si="31"/>
        <v>0</v>
      </c>
      <c r="J219" s="25">
        <v>0</v>
      </c>
      <c r="K219" s="25">
        <v>0</v>
      </c>
      <c r="L219" s="21">
        <v>0</v>
      </c>
      <c r="M219" s="25">
        <v>0</v>
      </c>
      <c r="N219" s="82" t="s">
        <v>430</v>
      </c>
    </row>
    <row r="220" spans="1:14" s="4" customFormat="1" ht="51">
      <c r="A220" s="37" t="s">
        <v>68</v>
      </c>
      <c r="B220" s="61" t="s">
        <v>35</v>
      </c>
      <c r="C220" s="129"/>
      <c r="D220" s="25">
        <f aca="true" t="shared" si="35" ref="D220:M220">D221+D222</f>
        <v>300</v>
      </c>
      <c r="E220" s="25">
        <f t="shared" si="35"/>
        <v>0</v>
      </c>
      <c r="F220" s="25">
        <f t="shared" si="35"/>
        <v>0</v>
      </c>
      <c r="G220" s="25">
        <f t="shared" si="35"/>
        <v>300</v>
      </c>
      <c r="H220" s="25">
        <f t="shared" si="35"/>
        <v>0</v>
      </c>
      <c r="I220" s="25">
        <f t="shared" si="35"/>
        <v>276.52</v>
      </c>
      <c r="J220" s="25">
        <f t="shared" si="35"/>
        <v>0</v>
      </c>
      <c r="K220" s="25">
        <f t="shared" si="35"/>
        <v>0</v>
      </c>
      <c r="L220" s="25">
        <f t="shared" si="35"/>
        <v>276.52</v>
      </c>
      <c r="M220" s="25">
        <f t="shared" si="35"/>
        <v>0</v>
      </c>
      <c r="N220" s="85" t="s">
        <v>375</v>
      </c>
    </row>
    <row r="221" spans="1:14" s="6" customFormat="1" ht="25.5">
      <c r="A221" s="36" t="s">
        <v>69</v>
      </c>
      <c r="B221" s="61" t="s">
        <v>282</v>
      </c>
      <c r="C221" s="129"/>
      <c r="D221" s="21">
        <f>E221+F221+G221+H221</f>
        <v>220</v>
      </c>
      <c r="E221" s="25">
        <v>0</v>
      </c>
      <c r="F221" s="25">
        <v>0</v>
      </c>
      <c r="G221" s="25">
        <v>220</v>
      </c>
      <c r="H221" s="25">
        <v>0</v>
      </c>
      <c r="I221" s="25">
        <f t="shared" si="31"/>
        <v>220</v>
      </c>
      <c r="J221" s="25">
        <v>0</v>
      </c>
      <c r="K221" s="25">
        <v>0</v>
      </c>
      <c r="L221" s="25">
        <v>220</v>
      </c>
      <c r="M221" s="25">
        <v>0</v>
      </c>
      <c r="N221" s="103"/>
    </row>
    <row r="222" spans="1:14" ht="51">
      <c r="A222" s="36" t="s">
        <v>131</v>
      </c>
      <c r="B222" s="56" t="s">
        <v>154</v>
      </c>
      <c r="C222" s="130"/>
      <c r="D222" s="21">
        <f>E222+F222+G222+H222</f>
        <v>80</v>
      </c>
      <c r="E222" s="21">
        <v>0</v>
      </c>
      <c r="F222" s="21">
        <v>0</v>
      </c>
      <c r="G222" s="21">
        <v>80</v>
      </c>
      <c r="H222" s="21">
        <v>0</v>
      </c>
      <c r="I222" s="25">
        <f t="shared" si="31"/>
        <v>56.52</v>
      </c>
      <c r="J222" s="25">
        <v>0</v>
      </c>
      <c r="K222" s="25">
        <v>0</v>
      </c>
      <c r="L222" s="21">
        <v>56.52</v>
      </c>
      <c r="M222" s="25">
        <v>0</v>
      </c>
      <c r="N222" s="85" t="s">
        <v>375</v>
      </c>
    </row>
    <row r="223" spans="1:14" s="3" customFormat="1" ht="15">
      <c r="A223" s="41">
        <v>13</v>
      </c>
      <c r="B223" s="57" t="s">
        <v>82</v>
      </c>
      <c r="C223" s="71"/>
      <c r="D223" s="14">
        <f>E223+F223+G223+H223</f>
        <v>12370</v>
      </c>
      <c r="E223" s="14">
        <f>E224</f>
        <v>0</v>
      </c>
      <c r="F223" s="14">
        <f>F224</f>
        <v>0</v>
      </c>
      <c r="G223" s="14">
        <f>G224</f>
        <v>12370</v>
      </c>
      <c r="H223" s="14">
        <f>H224</f>
        <v>0</v>
      </c>
      <c r="I223" s="14">
        <f>J223+K223+L223+M223</f>
        <v>13259.7</v>
      </c>
      <c r="J223" s="14">
        <f>J224</f>
        <v>0</v>
      </c>
      <c r="K223" s="14">
        <f>K224</f>
        <v>0</v>
      </c>
      <c r="L223" s="14">
        <f>L224</f>
        <v>13259.7</v>
      </c>
      <c r="M223" s="14">
        <f>M224</f>
        <v>0</v>
      </c>
      <c r="N223" s="103"/>
    </row>
    <row r="224" spans="1:14" ht="37.5" customHeight="1">
      <c r="A224" s="36" t="s">
        <v>81</v>
      </c>
      <c r="B224" s="56" t="s">
        <v>132</v>
      </c>
      <c r="C224" s="48" t="s">
        <v>178</v>
      </c>
      <c r="D224" s="21">
        <f>E224+F224+G224+H224</f>
        <v>12370</v>
      </c>
      <c r="E224" s="21">
        <v>0</v>
      </c>
      <c r="F224" s="21">
        <v>0</v>
      </c>
      <c r="G224" s="21">
        <v>12370</v>
      </c>
      <c r="H224" s="21">
        <v>0</v>
      </c>
      <c r="I224" s="21">
        <f>J224+K224+L224+M224</f>
        <v>13259.7</v>
      </c>
      <c r="J224" s="21">
        <v>0</v>
      </c>
      <c r="K224" s="21">
        <v>0</v>
      </c>
      <c r="L224" s="21">
        <v>13259.7</v>
      </c>
      <c r="M224" s="21">
        <v>0</v>
      </c>
      <c r="N224" s="103"/>
    </row>
    <row r="225" spans="1:14" s="3" customFormat="1" ht="15">
      <c r="A225" s="41">
        <v>14</v>
      </c>
      <c r="B225" s="57" t="s">
        <v>145</v>
      </c>
      <c r="C225" s="71"/>
      <c r="D225" s="14">
        <f aca="true" t="shared" si="36" ref="D225:M225">D227+D230+D231</f>
        <v>95664</v>
      </c>
      <c r="E225" s="14">
        <f t="shared" si="36"/>
        <v>10105</v>
      </c>
      <c r="F225" s="14">
        <f t="shared" si="36"/>
        <v>77109</v>
      </c>
      <c r="G225" s="14">
        <f t="shared" si="36"/>
        <v>8450</v>
      </c>
      <c r="H225" s="14">
        <f t="shared" si="36"/>
        <v>0</v>
      </c>
      <c r="I225" s="14">
        <f t="shared" si="36"/>
        <v>98701.967</v>
      </c>
      <c r="J225" s="14">
        <f t="shared" si="36"/>
        <v>9503.59</v>
      </c>
      <c r="K225" s="14">
        <f t="shared" si="36"/>
        <v>81913.63</v>
      </c>
      <c r="L225" s="14">
        <f t="shared" si="36"/>
        <v>7284.747</v>
      </c>
      <c r="M225" s="14">
        <f t="shared" si="36"/>
        <v>0</v>
      </c>
      <c r="N225" s="103"/>
    </row>
    <row r="226" spans="1:14" ht="49.5" customHeight="1" hidden="1">
      <c r="A226" s="36"/>
      <c r="B226" s="56"/>
      <c r="C226" s="48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103"/>
    </row>
    <row r="227" spans="1:14" ht="114.75">
      <c r="A227" s="36" t="s">
        <v>344</v>
      </c>
      <c r="B227" s="56" t="s">
        <v>343</v>
      </c>
      <c r="C227" s="125" t="s">
        <v>84</v>
      </c>
      <c r="D227" s="21">
        <f aca="true" t="shared" si="37" ref="D227:M227">D228+D229</f>
        <v>8100</v>
      </c>
      <c r="E227" s="21">
        <f t="shared" si="37"/>
        <v>0</v>
      </c>
      <c r="F227" s="21">
        <f t="shared" si="37"/>
        <v>0</v>
      </c>
      <c r="G227" s="21">
        <f t="shared" si="37"/>
        <v>8100</v>
      </c>
      <c r="H227" s="21">
        <f t="shared" si="37"/>
        <v>0</v>
      </c>
      <c r="I227" s="21">
        <f t="shared" si="37"/>
        <v>6934.747</v>
      </c>
      <c r="J227" s="21">
        <f t="shared" si="37"/>
        <v>0</v>
      </c>
      <c r="K227" s="21">
        <f t="shared" si="37"/>
        <v>0</v>
      </c>
      <c r="L227" s="21">
        <f t="shared" si="37"/>
        <v>6934.747</v>
      </c>
      <c r="M227" s="21">
        <f t="shared" si="37"/>
        <v>0</v>
      </c>
      <c r="N227" s="103"/>
    </row>
    <row r="228" spans="1:14" ht="76.5">
      <c r="A228" s="36" t="s">
        <v>345</v>
      </c>
      <c r="B228" s="56" t="s">
        <v>20</v>
      </c>
      <c r="C228" s="126"/>
      <c r="D228" s="21">
        <f>E228+F228+G228+H228</f>
        <v>5150</v>
      </c>
      <c r="E228" s="21">
        <v>0</v>
      </c>
      <c r="F228" s="21">
        <v>0</v>
      </c>
      <c r="G228" s="21">
        <v>5150</v>
      </c>
      <c r="H228" s="21">
        <v>0</v>
      </c>
      <c r="I228" s="21">
        <f>J228+K228+L228+M228</f>
        <v>4957</v>
      </c>
      <c r="J228" s="21">
        <v>0</v>
      </c>
      <c r="K228" s="21">
        <v>0</v>
      </c>
      <c r="L228" s="21">
        <v>4957</v>
      </c>
      <c r="M228" s="21">
        <v>0</v>
      </c>
      <c r="N228" s="82" t="s">
        <v>397</v>
      </c>
    </row>
    <row r="229" spans="1:14" ht="69" customHeight="1">
      <c r="A229" s="36" t="s">
        <v>346</v>
      </c>
      <c r="B229" s="56" t="s">
        <v>144</v>
      </c>
      <c r="C229" s="127"/>
      <c r="D229" s="21">
        <f>E229+F229+G229+H229</f>
        <v>2950</v>
      </c>
      <c r="E229" s="21">
        <v>0</v>
      </c>
      <c r="F229" s="21">
        <v>0</v>
      </c>
      <c r="G229" s="21">
        <v>2950</v>
      </c>
      <c r="H229" s="21">
        <v>0</v>
      </c>
      <c r="I229" s="21">
        <f>J229+K229+L229+M229</f>
        <v>1977.747</v>
      </c>
      <c r="J229" s="21">
        <v>0</v>
      </c>
      <c r="K229" s="21">
        <v>0</v>
      </c>
      <c r="L229" s="21">
        <v>1977.747</v>
      </c>
      <c r="M229" s="21">
        <v>0</v>
      </c>
      <c r="N229" s="82" t="s">
        <v>397</v>
      </c>
    </row>
    <row r="230" spans="1:14" ht="51">
      <c r="A230" s="36" t="s">
        <v>175</v>
      </c>
      <c r="B230" s="56" t="s">
        <v>176</v>
      </c>
      <c r="C230" s="72" t="s">
        <v>146</v>
      </c>
      <c r="D230" s="21">
        <v>87214</v>
      </c>
      <c r="E230" s="21">
        <v>10105</v>
      </c>
      <c r="F230" s="21">
        <v>77109</v>
      </c>
      <c r="G230" s="21">
        <v>0</v>
      </c>
      <c r="H230" s="21">
        <v>0</v>
      </c>
      <c r="I230" s="21">
        <f>J230+K230+L230+M230</f>
        <v>91417.22</v>
      </c>
      <c r="J230" s="21">
        <v>9503.59</v>
      </c>
      <c r="K230" s="21">
        <v>81913.63</v>
      </c>
      <c r="L230" s="21">
        <v>0</v>
      </c>
      <c r="M230" s="21">
        <v>0</v>
      </c>
      <c r="N230" s="103"/>
    </row>
    <row r="231" spans="1:14" ht="132.75" customHeight="1">
      <c r="A231" s="36" t="s">
        <v>347</v>
      </c>
      <c r="B231" s="56" t="s">
        <v>177</v>
      </c>
      <c r="C231" s="48" t="s">
        <v>352</v>
      </c>
      <c r="D231" s="21">
        <f>E231+F231+G231+H231</f>
        <v>350</v>
      </c>
      <c r="E231" s="21">
        <v>0</v>
      </c>
      <c r="F231" s="21">
        <v>0</v>
      </c>
      <c r="G231" s="21">
        <v>350</v>
      </c>
      <c r="H231" s="21">
        <v>0</v>
      </c>
      <c r="I231" s="21">
        <f>J231+K231+L231+M231</f>
        <v>350</v>
      </c>
      <c r="J231" s="21">
        <v>0</v>
      </c>
      <c r="K231" s="21">
        <v>0</v>
      </c>
      <c r="L231" s="21">
        <v>350</v>
      </c>
      <c r="M231" s="21">
        <v>0</v>
      </c>
      <c r="N231" s="103"/>
    </row>
    <row r="232" spans="1:15" s="3" customFormat="1" ht="15">
      <c r="A232" s="20"/>
      <c r="B232" s="23" t="s">
        <v>26</v>
      </c>
      <c r="C232" s="32"/>
      <c r="D232" s="14">
        <f>D6+D15+D21+D34+D58+D93+D100+D107+D121+D164+D180+D194+D223+D225</f>
        <v>1217840.8690999998</v>
      </c>
      <c r="E232" s="14">
        <f>E6+E15+E21+E34+E58+E93+E100+E107+E121+E164+E180+E194+E223+E225</f>
        <v>29873.7</v>
      </c>
      <c r="F232" s="14">
        <f>F6+F15+F21+F34+F58+F93+F100+F107+F121+F164+F180+F194+F223+F225</f>
        <v>545103.33</v>
      </c>
      <c r="G232" s="14">
        <f>G6+G15+G21+G34+G58+G93+G100+G107+G121+G164+G180+G194+G223+G225</f>
        <v>596109.1901</v>
      </c>
      <c r="H232" s="14">
        <f>H6+H15+H21+H34+H58+H93+H100+H107+H121+H164+H180+H194+H223+H225</f>
        <v>46754.649000000005</v>
      </c>
      <c r="I232" s="14">
        <f>I6+I15+I21+I34+I58+I93+I100+I107+I121+I164+I180+I194+I223+I225</f>
        <v>1171349.4021299998</v>
      </c>
      <c r="J232" s="14">
        <f>J6+J15+J21+J34+J58+J93+J100+J107+J121+J164+J180+J194+J223+J225</f>
        <v>9503.59</v>
      </c>
      <c r="K232" s="14">
        <f>K6+K15+K21+K34+K58+K93+K100+K107+K121+K164+K180+K194+K223+K225</f>
        <v>548159.723</v>
      </c>
      <c r="L232" s="14">
        <f>L6+L15+L21+L34+L58+L93+L100+L107+L121+L164+L180+L194+L223+L225</f>
        <v>583875.97913</v>
      </c>
      <c r="M232" s="14">
        <f>M6+M15+M21+M34+M58+M93+M100+M107+M121+M164+M180+M194+M223+M225</f>
        <v>35519.2</v>
      </c>
      <c r="N232" s="88"/>
      <c r="O232" s="50"/>
    </row>
    <row r="233" spans="1:14" ht="15">
      <c r="A233" s="1"/>
      <c r="B233" s="1"/>
      <c r="C233" s="1"/>
      <c r="D233" s="1"/>
      <c r="E233" s="1"/>
      <c r="F233" s="16"/>
      <c r="G233" s="16"/>
      <c r="H233" s="16"/>
      <c r="I233" s="16"/>
      <c r="J233" s="16"/>
      <c r="K233" s="16"/>
      <c r="L233" s="16"/>
      <c r="M233" s="16"/>
      <c r="N233" s="107"/>
    </row>
    <row r="234" spans="4:14" ht="15">
      <c r="D234" s="8"/>
      <c r="G234" s="43"/>
      <c r="N234" s="107"/>
    </row>
    <row r="235" spans="7:14" ht="15">
      <c r="G235" s="7"/>
      <c r="N235" s="107"/>
    </row>
    <row r="236" spans="7:14" ht="15">
      <c r="G236" s="12"/>
      <c r="N236" s="107"/>
    </row>
    <row r="237" ht="15">
      <c r="N237" s="107"/>
    </row>
    <row r="238" ht="15">
      <c r="N238" s="107"/>
    </row>
    <row r="239" ht="15">
      <c r="N239" s="107"/>
    </row>
    <row r="241" ht="15">
      <c r="G241" s="12"/>
    </row>
    <row r="243" ht="15">
      <c r="G243" s="12"/>
    </row>
    <row r="245" ht="15">
      <c r="G245" s="45"/>
    </row>
  </sheetData>
  <sheetProtection/>
  <mergeCells count="60">
    <mergeCell ref="N143:N146"/>
    <mergeCell ref="N77:N80"/>
    <mergeCell ref="C66:C70"/>
    <mergeCell ref="I4:M4"/>
    <mergeCell ref="N8:N10"/>
    <mergeCell ref="C101:C106"/>
    <mergeCell ref="C51:C52"/>
    <mergeCell ref="C53:C54"/>
    <mergeCell ref="C55:C56"/>
    <mergeCell ref="D4:H4"/>
    <mergeCell ref="A26:A27"/>
    <mergeCell ref="A22:A25"/>
    <mergeCell ref="C59:C65"/>
    <mergeCell ref="C35:C46"/>
    <mergeCell ref="C76:C80"/>
    <mergeCell ref="C88:C92"/>
    <mergeCell ref="C81:C86"/>
    <mergeCell ref="A94:A97"/>
    <mergeCell ref="A81:A83"/>
    <mergeCell ref="A84:A86"/>
    <mergeCell ref="C94:C99"/>
    <mergeCell ref="B4:B5"/>
    <mergeCell ref="C22:C33"/>
    <mergeCell ref="A28:A31"/>
    <mergeCell ref="C4:C5"/>
    <mergeCell ref="C16:C20"/>
    <mergeCell ref="C8:C13"/>
    <mergeCell ref="A168:A169"/>
    <mergeCell ref="A166:A167"/>
    <mergeCell ref="A108:A112"/>
    <mergeCell ref="A4:A5"/>
    <mergeCell ref="A77:A80"/>
    <mergeCell ref="A66:A70"/>
    <mergeCell ref="A138:A146"/>
    <mergeCell ref="C181:C192"/>
    <mergeCell ref="C108:C112"/>
    <mergeCell ref="C117:C120"/>
    <mergeCell ref="C113:C116"/>
    <mergeCell ref="C123:C128"/>
    <mergeCell ref="C165:C179"/>
    <mergeCell ref="A135:A137"/>
    <mergeCell ref="G216:G217"/>
    <mergeCell ref="H216:H217"/>
    <mergeCell ref="C216:C217"/>
    <mergeCell ref="A176:A177"/>
    <mergeCell ref="D216:D217"/>
    <mergeCell ref="B216:B217"/>
    <mergeCell ref="C199:C200"/>
    <mergeCell ref="F216:F217"/>
    <mergeCell ref="E216:E217"/>
    <mergeCell ref="A2:N2"/>
    <mergeCell ref="A3:N3"/>
    <mergeCell ref="C227:C229"/>
    <mergeCell ref="C218:C222"/>
    <mergeCell ref="A216:A217"/>
    <mergeCell ref="C201:C215"/>
    <mergeCell ref="C196:C198"/>
    <mergeCell ref="C129:C140"/>
    <mergeCell ref="C147:C153"/>
    <mergeCell ref="C154:C157"/>
  </mergeCells>
  <printOptions/>
  <pageMargins left="0.2362204724409449" right="0.2362204724409449" top="0.7480314960629921" bottom="0.35433070866141736" header="0.31496062992125984" footer="0.31496062992125984"/>
  <pageSetup firstPageNumber="80" useFirstPageNumber="1" fitToHeight="0" horizontalDpi="600" verticalDpi="600" orientation="landscape" paperSize="9" scale="75" r:id="rId1"/>
  <headerFooter alignWithMargins="0">
    <oddFooter>&amp;R&amp;P</oddFooter>
  </headerFooter>
  <rowBreaks count="2" manualBreakCount="2">
    <brk id="33" max="13" man="1"/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2018-05-11T11:00:48Z</cp:lastPrinted>
  <dcterms:created xsi:type="dcterms:W3CDTF">2006-09-16T00:00:00Z</dcterms:created>
  <dcterms:modified xsi:type="dcterms:W3CDTF">2018-05-11T11:06:39Z</dcterms:modified>
  <cp:category/>
  <cp:version/>
  <cp:contentType/>
  <cp:contentStatus/>
</cp:coreProperties>
</file>