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1'!$A$1:$Q$29</definedName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<sst xmlns="http://schemas.openxmlformats.org/spreadsheetml/2006/main" count="177" uniqueCount="117">
  <si>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</si>
  <si>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</si>
  <si>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</si>
  <si>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</si>
  <si>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</si>
  <si>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</si>
  <si>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</si>
  <si>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</si>
  <si>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</si>
  <si>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</si>
  <si>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</si>
  <si>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</si>
  <si>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</si>
  <si>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</si>
  <si>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</si>
  <si>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</si>
  <si>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</si>
  <si>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</si>
  <si>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</si>
  <si>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</si>
  <si>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</si>
  <si>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</si>
  <si>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</si>
  <si>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</si>
  <si>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</si>
  <si>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</si>
  <si>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</si>
  <si>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</si>
  <si>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</si>
  <si>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</si>
  <si>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</si>
  <si>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</si>
  <si>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</si>
  <si>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</si>
  <si>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</si>
  <si>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</si>
  <si>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</si>
  <si>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</si>
  <si>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</si>
  <si>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</si>
  <si>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</si>
  <si>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</si>
  <si>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</si>
  <si>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</si>
  <si>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</si>
  <si>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</si>
  <si>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</si>
  <si>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</si>
  <si>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</si>
  <si>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</si>
  <si>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</si>
  <si>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</si>
  <si>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</si>
  <si>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</si>
  <si>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</si>
  <si>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</si>
  <si>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</si>
  <si>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</si>
  <si>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</si>
  <si>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</si>
  <si>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</si>
  <si>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</si>
  <si>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</si>
  <si>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</si>
  <si>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</si>
  <si>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</si>
  <si>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</si>
  <si>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</si>
  <si>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</si>
  <si>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</si>
  <si>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Строительство и ремонт автодорог</t>
  </si>
  <si>
    <t>Грейдирование дорог, очистка дорог от снега, окашивание обочин, обустройство остановок, ямочный ремонт, ремонт водопроводной трубы,обслуживание светофоров,установка дорожных знаков,противогололедная обработка,нанесение разметки</t>
  </si>
  <si>
    <t>14 / 66416</t>
  </si>
  <si>
    <t xml:space="preserve">Анализ расходов на содержание дорог территориальных администраций Ирбитского муниципального образования за 2021 год   </t>
  </si>
  <si>
    <t>Отчет по благоустройству территориальных администраций Ирбитского муниципального образования за 2021 год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</si>
  <si>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2021 год</t>
  </si>
  <si>
    <t>1</t>
  </si>
  <si>
    <t>0</t>
  </si>
  <si>
    <t>8/195</t>
  </si>
  <si>
    <t>0/35</t>
  </si>
  <si>
    <t>15/330</t>
  </si>
  <si>
    <t>4/160</t>
  </si>
  <si>
    <t>5/100</t>
  </si>
  <si>
    <t>4/107</t>
  </si>
  <si>
    <t>1/10</t>
  </si>
  <si>
    <t>3/103</t>
  </si>
  <si>
    <t>1/480</t>
  </si>
  <si>
    <t>23</t>
  </si>
  <si>
    <t>5\36</t>
  </si>
  <si>
    <t>14/45</t>
  </si>
  <si>
    <t>4</t>
  </si>
  <si>
    <t>4/215</t>
  </si>
  <si>
    <t>10</t>
  </si>
  <si>
    <t>15/40</t>
  </si>
  <si>
    <t>2\30</t>
  </si>
  <si>
    <t>3</t>
  </si>
  <si>
    <t>12\205</t>
  </si>
  <si>
    <t>1\8</t>
  </si>
  <si>
    <t>5/</t>
  </si>
  <si>
    <t>9</t>
  </si>
  <si>
    <t>6\307</t>
  </si>
  <si>
    <t>44\0</t>
  </si>
  <si>
    <t>28/1287</t>
  </si>
  <si>
    <t>2</t>
  </si>
  <si>
    <t>24/1409</t>
  </si>
  <si>
    <t>83 евро</t>
  </si>
  <si>
    <t>6/246</t>
  </si>
  <si>
    <t>1/5,0</t>
  </si>
  <si>
    <t>9/274</t>
  </si>
  <si>
    <t>1/108</t>
  </si>
  <si>
    <t>21</t>
  </si>
  <si>
    <t>3\93</t>
  </si>
  <si>
    <t>8/200</t>
  </si>
  <si>
    <t>2/500</t>
  </si>
  <si>
    <t>5</t>
  </si>
  <si>
    <t>6/82</t>
  </si>
  <si>
    <t>182/5472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</si>
</sst>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&quot; &quot;???/???"/>
    <numFmt numFmtId="204" formatCode="#,##0.0;[Red]#,##0.0"/>
    <numFmt numFmtId="205" formatCode="0.0;[Red]0.0"/>
    <numFmt numFmtId="206" formatCode="#,##0.0\ _₽"/>
  </numFmts>
  <fonts count="3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6" fontId="6" fillId="24" borderId="11" xfId="0" applyNumberFormat="1" applyFont="1" applyFill="1" applyBorder="1" applyAlignment="1">
      <alignment horizontal="center"/>
    </xf>
    <xf numFmtId="206" fontId="3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20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01" fontId="1" fillId="0" borderId="11" xfId="0" applyNumberFormat="1" applyFont="1" applyBorder="1" applyAlignment="1">
      <alignment horizontal="center"/>
    </xf>
    <xf numFmtId="206" fontId="1" fillId="0" borderId="11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01" fontId="1" fillId="24" borderId="11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28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 wrapText="1"/>
      <protection/>
    </xf>
    <xf numFmtId="49" fontId="1" fillId="0" borderId="11" xfId="53" applyNumberFormat="1" applyFont="1" applyBorder="1" applyAlignment="1">
      <alignment horizontal="center" vertical="center" wrapText="1"/>
      <protection/>
    </xf>
    <xf numFmtId="200" fontId="1" fillId="0" borderId="11" xfId="53" applyNumberFormat="1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4" applyFont="1" applyBorder="1" applyAlignment="1">
      <alignment horizontal="center" vertical="center" wrapText="1"/>
      <protection/>
    </xf>
    <xf numFmtId="49" fontId="1" fillId="0" borderId="13" xfId="54" applyNumberFormat="1" applyFont="1" applyBorder="1" applyAlignment="1">
      <alignment horizontal="center" vertical="center" wrapText="1"/>
      <protection/>
    </xf>
    <xf numFmtId="200" fontId="1" fillId="0" borderId="13" xfId="54" applyNumberFormat="1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200" fontId="3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206" fontId="3" fillId="24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86" zoomScaleSheetLayoutView="86" zoomScalePageLayoutView="0" workbookViewId="0" topLeftCell="A1">
      <selection activeCell="Q16" sqref="Q16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1.421875" style="8" customWidth="1"/>
    <col min="4" max="4" width="11.421875" style="0" customWidth="1"/>
    <col min="5" max="5" width="10.7109375" style="0" customWidth="1"/>
    <col min="6" max="6" width="11.28125" style="0" customWidth="1"/>
    <col min="7" max="7" width="11.421875" style="0" customWidth="1"/>
    <col min="8" max="8" width="10.8515625" style="0" customWidth="1"/>
    <col min="9" max="9" width="11.28125" style="0" customWidth="1"/>
    <col min="10" max="10" width="10.7109375" style="0" customWidth="1"/>
    <col min="11" max="12" width="10.8515625" style="0" customWidth="1"/>
    <col min="13" max="13" width="12.57421875" style="0" customWidth="1"/>
    <col min="14" max="14" width="10.00390625" style="0" customWidth="1"/>
    <col min="15" max="15" width="10.140625" style="0" customWidth="1"/>
    <col min="16" max="16" width="10.7109375" style="0" customWidth="1"/>
    <col min="17" max="17" width="10.421875" style="0" customWidth="1"/>
  </cols>
  <sheetData>
    <row r="1" spans="3:17" s="10" customFormat="1" ht="18.75">
      <c r="C1" s="11"/>
      <c r="J1" s="49" t="s">
        <v>67</v>
      </c>
      <c r="K1" s="49"/>
      <c r="L1" s="49"/>
      <c r="M1" s="49"/>
      <c r="N1" s="49"/>
      <c r="O1" s="49"/>
      <c r="P1" s="49"/>
      <c r="Q1" s="49"/>
    </row>
    <row r="2" spans="3:17" s="10" customFormat="1" ht="62.25" customHeight="1">
      <c r="C2" s="11"/>
      <c r="G2" s="51" t="s">
        <v>75</v>
      </c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s="10" customFormat="1" ht="24.75" customHeight="1" thickBot="1">
      <c r="B3" s="50" t="s">
        <v>73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0" t="s">
        <v>68</v>
      </c>
    </row>
    <row r="4" spans="1:17" s="10" customFormat="1" ht="116.25" customHeight="1" thickBot="1">
      <c r="A4" s="43" t="s">
        <v>0</v>
      </c>
      <c r="B4" s="43" t="s">
        <v>1</v>
      </c>
      <c r="C4" s="46" t="s">
        <v>2</v>
      </c>
      <c r="D4" s="47"/>
      <c r="E4" s="48"/>
      <c r="F4" s="46" t="s">
        <v>3</v>
      </c>
      <c r="G4" s="47"/>
      <c r="H4" s="48"/>
      <c r="I4" s="52" t="s">
        <v>70</v>
      </c>
      <c r="J4" s="53"/>
      <c r="K4" s="54"/>
      <c r="L4" s="46" t="s">
        <v>71</v>
      </c>
      <c r="M4" s="47"/>
      <c r="N4" s="48"/>
      <c r="O4" s="46" t="s">
        <v>4</v>
      </c>
      <c r="P4" s="47"/>
      <c r="Q4" s="48"/>
    </row>
    <row r="5" spans="1:17" s="10" customFormat="1" ht="12.75" customHeight="1">
      <c r="A5" s="44"/>
      <c r="B5" s="44"/>
      <c r="C5" s="43" t="s">
        <v>5</v>
      </c>
      <c r="D5" s="43" t="s">
        <v>6</v>
      </c>
      <c r="E5" s="43" t="s">
        <v>7</v>
      </c>
      <c r="F5" s="43" t="s">
        <v>5</v>
      </c>
      <c r="G5" s="43" t="s">
        <v>6</v>
      </c>
      <c r="H5" s="43" t="s">
        <v>7</v>
      </c>
      <c r="I5" s="43" t="s">
        <v>5</v>
      </c>
      <c r="J5" s="43" t="s">
        <v>6</v>
      </c>
      <c r="K5" s="43" t="s">
        <v>7</v>
      </c>
      <c r="L5" s="43" t="s">
        <v>5</v>
      </c>
      <c r="M5" s="43" t="s">
        <v>6</v>
      </c>
      <c r="N5" s="43" t="s">
        <v>7</v>
      </c>
      <c r="O5" s="43" t="s">
        <v>5</v>
      </c>
      <c r="P5" s="43" t="s">
        <v>6</v>
      </c>
      <c r="Q5" s="43" t="s">
        <v>7</v>
      </c>
    </row>
    <row r="6" spans="1:17" s="10" customFormat="1" ht="6.75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10" customFormat="1" ht="16.5" thickBot="1">
      <c r="A7" s="1">
        <v>1</v>
      </c>
      <c r="B7" s="2">
        <v>2</v>
      </c>
      <c r="C7" s="9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8" s="10" customFormat="1" ht="21" customHeight="1" thickBot="1">
      <c r="A8" s="1" t="s">
        <v>8</v>
      </c>
      <c r="B8" s="2" t="s">
        <v>9</v>
      </c>
      <c r="C8" s="19">
        <v>688.1</v>
      </c>
      <c r="D8" s="19">
        <v>688.1</v>
      </c>
      <c r="E8" s="19">
        <f>C8-D8</f>
        <v>0</v>
      </c>
      <c r="F8" s="19">
        <v>220.2</v>
      </c>
      <c r="G8" s="19">
        <v>215.5</v>
      </c>
      <c r="H8" s="19">
        <f>F8-G8</f>
        <v>4.699999999999989</v>
      </c>
      <c r="I8" s="19">
        <v>475.8</v>
      </c>
      <c r="J8" s="19">
        <v>475.8</v>
      </c>
      <c r="K8" s="19">
        <f>I8-J8</f>
        <v>0</v>
      </c>
      <c r="L8" s="19">
        <v>853</v>
      </c>
      <c r="M8" s="19">
        <v>776.6</v>
      </c>
      <c r="N8" s="19">
        <f>L8-M8</f>
        <v>76.39999999999998</v>
      </c>
      <c r="O8" s="19">
        <f>C8+F8+I8+L8</f>
        <v>2237.1</v>
      </c>
      <c r="P8" s="19">
        <f>D8+G8+J8+M8</f>
        <v>2156</v>
      </c>
      <c r="Q8" s="19">
        <f>O8-P8</f>
        <v>81.09999999999991</v>
      </c>
      <c r="R8" s="26"/>
    </row>
    <row r="9" spans="1:17" s="10" customFormat="1" ht="21" customHeight="1" thickBot="1">
      <c r="A9" s="1" t="s">
        <v>10</v>
      </c>
      <c r="B9" s="2" t="s">
        <v>11</v>
      </c>
      <c r="C9" s="19">
        <v>742</v>
      </c>
      <c r="D9" s="19">
        <v>740.9</v>
      </c>
      <c r="E9" s="19">
        <f aca="true" t="shared" si="0" ref="E9:E28">C9-D9</f>
        <v>1.1000000000000227</v>
      </c>
      <c r="F9" s="19">
        <v>133.9</v>
      </c>
      <c r="G9" s="19">
        <v>375.7</v>
      </c>
      <c r="H9" s="19">
        <f aca="true" t="shared" si="1" ref="H9:H29">F9-G9</f>
        <v>-241.79999999999998</v>
      </c>
      <c r="I9" s="19">
        <v>437</v>
      </c>
      <c r="J9" s="19">
        <v>437</v>
      </c>
      <c r="K9" s="19">
        <f aca="true" t="shared" si="2" ref="K9:K29">I9-J9</f>
        <v>0</v>
      </c>
      <c r="L9" s="19">
        <v>586</v>
      </c>
      <c r="M9" s="19">
        <v>586</v>
      </c>
      <c r="N9" s="19">
        <f aca="true" t="shared" si="3" ref="N9:N29">L9-M9</f>
        <v>0</v>
      </c>
      <c r="O9" s="19">
        <f>+C9+F9+I9+L9</f>
        <v>1898.9</v>
      </c>
      <c r="P9" s="19">
        <f aca="true" t="shared" si="4" ref="P9:P14">D9+G9+J9+M9</f>
        <v>2139.6</v>
      </c>
      <c r="Q9" s="19">
        <f aca="true" t="shared" si="5" ref="Q9:Q29">O9-P9</f>
        <v>-240.69999999999982</v>
      </c>
    </row>
    <row r="10" spans="1:17" s="10" customFormat="1" ht="21" customHeight="1" thickBot="1">
      <c r="A10" s="1" t="s">
        <v>12</v>
      </c>
      <c r="B10" s="2" t="s">
        <v>13</v>
      </c>
      <c r="C10" s="19">
        <v>650</v>
      </c>
      <c r="D10" s="19">
        <v>383.2</v>
      </c>
      <c r="E10" s="19">
        <f t="shared" si="0"/>
        <v>266.8</v>
      </c>
      <c r="F10" s="19">
        <v>200</v>
      </c>
      <c r="G10" s="19">
        <v>199.4</v>
      </c>
      <c r="H10" s="19">
        <f t="shared" si="1"/>
        <v>0.5999999999999943</v>
      </c>
      <c r="I10" s="19">
        <v>100</v>
      </c>
      <c r="J10" s="19">
        <v>100</v>
      </c>
      <c r="K10" s="19">
        <f t="shared" si="2"/>
        <v>0</v>
      </c>
      <c r="L10" s="19">
        <v>712.4</v>
      </c>
      <c r="M10" s="19">
        <v>712.4</v>
      </c>
      <c r="N10" s="19">
        <f t="shared" si="3"/>
        <v>0</v>
      </c>
      <c r="O10" s="19">
        <f aca="true" t="shared" si="6" ref="O10:O15">C10+F10+I10+L10</f>
        <v>1662.4</v>
      </c>
      <c r="P10" s="19">
        <f t="shared" si="4"/>
        <v>1395</v>
      </c>
      <c r="Q10" s="19">
        <f t="shared" si="5"/>
        <v>267.4000000000001</v>
      </c>
    </row>
    <row r="11" spans="1:17" s="10" customFormat="1" ht="21" customHeight="1" thickBot="1">
      <c r="A11" s="1" t="s">
        <v>14</v>
      </c>
      <c r="B11" s="2" t="s">
        <v>15</v>
      </c>
      <c r="C11" s="19">
        <v>538.7</v>
      </c>
      <c r="D11" s="19">
        <v>538.7</v>
      </c>
      <c r="E11" s="19">
        <f t="shared" si="0"/>
        <v>0</v>
      </c>
      <c r="F11" s="19">
        <v>349</v>
      </c>
      <c r="G11" s="19">
        <v>349</v>
      </c>
      <c r="H11" s="19">
        <f t="shared" si="1"/>
        <v>0</v>
      </c>
      <c r="I11" s="19">
        <v>500</v>
      </c>
      <c r="J11" s="19">
        <v>500</v>
      </c>
      <c r="K11" s="19">
        <f t="shared" si="2"/>
        <v>0</v>
      </c>
      <c r="L11" s="19">
        <v>565</v>
      </c>
      <c r="M11" s="19">
        <v>565</v>
      </c>
      <c r="N11" s="19">
        <f t="shared" si="3"/>
        <v>0</v>
      </c>
      <c r="O11" s="19">
        <f t="shared" si="6"/>
        <v>1952.7</v>
      </c>
      <c r="P11" s="19">
        <f t="shared" si="4"/>
        <v>1952.7</v>
      </c>
      <c r="Q11" s="19">
        <f t="shared" si="5"/>
        <v>0</v>
      </c>
    </row>
    <row r="12" spans="1:17" s="10" customFormat="1" ht="21" customHeight="1" thickBot="1">
      <c r="A12" s="1" t="s">
        <v>16</v>
      </c>
      <c r="B12" s="2" t="s">
        <v>17</v>
      </c>
      <c r="C12" s="19">
        <v>1119.6</v>
      </c>
      <c r="D12" s="19">
        <v>962.2</v>
      </c>
      <c r="E12" s="19">
        <f t="shared" si="0"/>
        <v>157.39999999999986</v>
      </c>
      <c r="F12" s="19">
        <v>168</v>
      </c>
      <c r="G12" s="19">
        <v>165.9</v>
      </c>
      <c r="H12" s="19">
        <f t="shared" si="1"/>
        <v>2.0999999999999943</v>
      </c>
      <c r="I12" s="19">
        <v>0</v>
      </c>
      <c r="J12" s="19">
        <v>90</v>
      </c>
      <c r="K12" s="19">
        <f t="shared" si="2"/>
        <v>-90</v>
      </c>
      <c r="L12" s="19">
        <v>973.6</v>
      </c>
      <c r="M12" s="19">
        <v>845.7</v>
      </c>
      <c r="N12" s="19">
        <f t="shared" si="3"/>
        <v>127.89999999999998</v>
      </c>
      <c r="O12" s="19">
        <f t="shared" si="6"/>
        <v>2261.2</v>
      </c>
      <c r="P12" s="19">
        <f t="shared" si="4"/>
        <v>2063.8</v>
      </c>
      <c r="Q12" s="19">
        <f t="shared" si="5"/>
        <v>197.39999999999964</v>
      </c>
    </row>
    <row r="13" spans="1:17" s="10" customFormat="1" ht="21" customHeight="1" thickBot="1">
      <c r="A13" s="1" t="s">
        <v>18</v>
      </c>
      <c r="B13" s="2" t="s">
        <v>19</v>
      </c>
      <c r="C13" s="19">
        <v>383.9</v>
      </c>
      <c r="D13" s="19">
        <v>281.9</v>
      </c>
      <c r="E13" s="19">
        <f t="shared" si="0"/>
        <v>102</v>
      </c>
      <c r="F13" s="19">
        <v>190</v>
      </c>
      <c r="G13" s="19">
        <v>190</v>
      </c>
      <c r="H13" s="19">
        <f t="shared" si="1"/>
        <v>0</v>
      </c>
      <c r="I13" s="19">
        <v>217</v>
      </c>
      <c r="J13" s="19">
        <v>217</v>
      </c>
      <c r="K13" s="19">
        <f t="shared" si="2"/>
        <v>0</v>
      </c>
      <c r="L13" s="19">
        <v>394.7</v>
      </c>
      <c r="M13" s="19">
        <v>389.6</v>
      </c>
      <c r="N13" s="19">
        <f t="shared" si="3"/>
        <v>5.099999999999966</v>
      </c>
      <c r="O13" s="19">
        <f t="shared" si="6"/>
        <v>1185.6</v>
      </c>
      <c r="P13" s="19">
        <f t="shared" si="4"/>
        <v>1078.5</v>
      </c>
      <c r="Q13" s="19">
        <f t="shared" si="5"/>
        <v>107.09999999999991</v>
      </c>
    </row>
    <row r="14" spans="1:17" s="10" customFormat="1" ht="21" customHeight="1" thickBot="1">
      <c r="A14" s="1" t="s">
        <v>20</v>
      </c>
      <c r="B14" s="2" t="s">
        <v>21</v>
      </c>
      <c r="C14" s="19">
        <v>1697.4</v>
      </c>
      <c r="D14" s="19">
        <v>1697.4</v>
      </c>
      <c r="E14" s="19">
        <f t="shared" si="0"/>
        <v>0</v>
      </c>
      <c r="F14" s="19">
        <v>270.7</v>
      </c>
      <c r="G14" s="19">
        <v>268.8</v>
      </c>
      <c r="H14" s="19">
        <f t="shared" si="1"/>
        <v>1.8999999999999773</v>
      </c>
      <c r="I14" s="19">
        <v>1009.5</v>
      </c>
      <c r="J14" s="19">
        <v>1009.5</v>
      </c>
      <c r="K14" s="19">
        <f t="shared" si="2"/>
        <v>0</v>
      </c>
      <c r="L14" s="19">
        <v>655.2</v>
      </c>
      <c r="M14" s="19">
        <v>655.2</v>
      </c>
      <c r="N14" s="19">
        <f t="shared" si="3"/>
        <v>0</v>
      </c>
      <c r="O14" s="19">
        <f t="shared" si="6"/>
        <v>3632.8</v>
      </c>
      <c r="P14" s="19">
        <f t="shared" si="4"/>
        <v>3630.8999999999996</v>
      </c>
      <c r="Q14" s="19">
        <f t="shared" si="5"/>
        <v>1.9000000000005457</v>
      </c>
    </row>
    <row r="15" spans="1:17" s="10" customFormat="1" ht="21" customHeight="1" thickBot="1">
      <c r="A15" s="1" t="s">
        <v>22</v>
      </c>
      <c r="B15" s="2" t="s">
        <v>23</v>
      </c>
      <c r="C15" s="19">
        <v>485.7</v>
      </c>
      <c r="D15" s="19">
        <v>404.7</v>
      </c>
      <c r="E15" s="19">
        <f t="shared" si="0"/>
        <v>81</v>
      </c>
      <c r="F15" s="19">
        <v>160.5</v>
      </c>
      <c r="G15" s="19">
        <v>160.4</v>
      </c>
      <c r="H15" s="19">
        <f t="shared" si="1"/>
        <v>0.09999999999999432</v>
      </c>
      <c r="I15" s="19">
        <v>0</v>
      </c>
      <c r="J15" s="19">
        <v>0</v>
      </c>
      <c r="K15" s="19">
        <f t="shared" si="2"/>
        <v>0</v>
      </c>
      <c r="L15" s="19">
        <v>825.7</v>
      </c>
      <c r="M15" s="19">
        <v>825.6</v>
      </c>
      <c r="N15" s="19">
        <f t="shared" si="3"/>
        <v>0.10000000000002274</v>
      </c>
      <c r="O15" s="19">
        <f t="shared" si="6"/>
        <v>1471.9</v>
      </c>
      <c r="P15" s="19">
        <f>D16+G16+J16+M16</f>
        <v>1060.9</v>
      </c>
      <c r="Q15" s="19">
        <f t="shared" si="5"/>
        <v>411</v>
      </c>
    </row>
    <row r="16" spans="1:17" s="24" customFormat="1" ht="21" customHeight="1" thickBot="1">
      <c r="A16" s="21" t="s">
        <v>24</v>
      </c>
      <c r="B16" s="22" t="s">
        <v>25</v>
      </c>
      <c r="C16" s="23">
        <v>455.3</v>
      </c>
      <c r="D16" s="23">
        <v>414.1</v>
      </c>
      <c r="E16" s="23">
        <f t="shared" si="0"/>
        <v>41.19999999999999</v>
      </c>
      <c r="F16" s="23">
        <v>200</v>
      </c>
      <c r="G16" s="23">
        <v>88.1</v>
      </c>
      <c r="H16" s="23">
        <f t="shared" si="1"/>
        <v>111.9</v>
      </c>
      <c r="I16" s="23">
        <v>0</v>
      </c>
      <c r="J16" s="23">
        <v>0</v>
      </c>
      <c r="K16" s="23">
        <f t="shared" si="2"/>
        <v>0</v>
      </c>
      <c r="L16" s="19">
        <v>558.7</v>
      </c>
      <c r="M16" s="23">
        <v>558.7</v>
      </c>
      <c r="N16" s="23">
        <f t="shared" si="3"/>
        <v>0</v>
      </c>
      <c r="O16" s="19">
        <f>C16+F16+L16</f>
        <v>1214</v>
      </c>
      <c r="P16" s="19">
        <f>D16+G16+J16+M16</f>
        <v>1060.9</v>
      </c>
      <c r="Q16" s="23">
        <f t="shared" si="5"/>
        <v>153.0999999999999</v>
      </c>
    </row>
    <row r="17" spans="1:17" s="24" customFormat="1" ht="21" customHeight="1" thickBot="1">
      <c r="A17" s="21" t="s">
        <v>26</v>
      </c>
      <c r="B17" s="22" t="s">
        <v>27</v>
      </c>
      <c r="C17" s="23">
        <v>300</v>
      </c>
      <c r="D17" s="23">
        <v>291</v>
      </c>
      <c r="E17" s="23">
        <f t="shared" si="0"/>
        <v>9</v>
      </c>
      <c r="F17" s="23">
        <v>250</v>
      </c>
      <c r="G17" s="23">
        <v>239.9</v>
      </c>
      <c r="H17" s="23">
        <f t="shared" si="1"/>
        <v>10.099999999999994</v>
      </c>
      <c r="I17" s="23">
        <v>0</v>
      </c>
      <c r="J17" s="23">
        <v>0</v>
      </c>
      <c r="K17" s="23">
        <f t="shared" si="2"/>
        <v>0</v>
      </c>
      <c r="L17" s="19">
        <v>450</v>
      </c>
      <c r="M17" s="23">
        <v>400</v>
      </c>
      <c r="N17" s="23">
        <f t="shared" si="3"/>
        <v>50</v>
      </c>
      <c r="O17" s="19">
        <f aca="true" t="shared" si="7" ref="O17:O28">C17+F17+I17+L17</f>
        <v>1000</v>
      </c>
      <c r="P17" s="19">
        <f>D17+G17+M17</f>
        <v>930.9</v>
      </c>
      <c r="Q17" s="23">
        <f t="shared" si="5"/>
        <v>69.10000000000002</v>
      </c>
    </row>
    <row r="18" spans="1:17" s="10" customFormat="1" ht="21" customHeight="1" thickBot="1">
      <c r="A18" s="1" t="s">
        <v>28</v>
      </c>
      <c r="B18" s="2" t="s">
        <v>29</v>
      </c>
      <c r="C18" s="19">
        <v>227.9</v>
      </c>
      <c r="D18" s="19">
        <v>125.3</v>
      </c>
      <c r="E18" s="19">
        <f t="shared" si="0"/>
        <v>102.60000000000001</v>
      </c>
      <c r="F18" s="19">
        <v>114.8</v>
      </c>
      <c r="G18" s="19">
        <v>78</v>
      </c>
      <c r="H18" s="19">
        <f t="shared" si="1"/>
        <v>36.8</v>
      </c>
      <c r="I18" s="19">
        <v>96</v>
      </c>
      <c r="J18" s="19">
        <v>96</v>
      </c>
      <c r="K18" s="19">
        <f t="shared" si="2"/>
        <v>0</v>
      </c>
      <c r="L18" s="19">
        <v>449</v>
      </c>
      <c r="M18" s="19">
        <v>354.6</v>
      </c>
      <c r="N18" s="19">
        <f t="shared" si="3"/>
        <v>94.39999999999998</v>
      </c>
      <c r="O18" s="19">
        <f t="shared" si="7"/>
        <v>887.7</v>
      </c>
      <c r="P18" s="19">
        <f aca="true" t="shared" si="8" ref="P18:P27">D18+G18+J18+M18</f>
        <v>653.9000000000001</v>
      </c>
      <c r="Q18" s="19">
        <f t="shared" si="5"/>
        <v>233.79999999999995</v>
      </c>
    </row>
    <row r="19" spans="1:17" s="10" customFormat="1" ht="21" customHeight="1" thickBot="1">
      <c r="A19" s="1" t="s">
        <v>30</v>
      </c>
      <c r="B19" s="2" t="s">
        <v>31</v>
      </c>
      <c r="C19" s="19">
        <v>282.8</v>
      </c>
      <c r="D19" s="19">
        <v>190.5</v>
      </c>
      <c r="E19" s="19">
        <f t="shared" si="0"/>
        <v>92.30000000000001</v>
      </c>
      <c r="F19" s="19">
        <v>190.9</v>
      </c>
      <c r="G19" s="19">
        <v>188.8</v>
      </c>
      <c r="H19" s="19">
        <f t="shared" si="1"/>
        <v>2.0999999999999943</v>
      </c>
      <c r="I19" s="19">
        <v>0</v>
      </c>
      <c r="J19" s="19">
        <v>0</v>
      </c>
      <c r="K19" s="19">
        <f t="shared" si="2"/>
        <v>0</v>
      </c>
      <c r="L19" s="19">
        <v>563.1</v>
      </c>
      <c r="M19" s="19">
        <v>563.1</v>
      </c>
      <c r="N19" s="19">
        <f t="shared" si="3"/>
        <v>0</v>
      </c>
      <c r="O19" s="19">
        <f t="shared" si="7"/>
        <v>1036.8000000000002</v>
      </c>
      <c r="P19" s="19">
        <f t="shared" si="8"/>
        <v>942.4000000000001</v>
      </c>
      <c r="Q19" s="19">
        <f t="shared" si="5"/>
        <v>94.40000000000009</v>
      </c>
    </row>
    <row r="20" spans="1:17" s="10" customFormat="1" ht="21" customHeight="1" thickBot="1">
      <c r="A20" s="1" t="s">
        <v>32</v>
      </c>
      <c r="B20" s="2" t="s">
        <v>33</v>
      </c>
      <c r="C20" s="19">
        <v>1296.5</v>
      </c>
      <c r="D20" s="19">
        <v>1296.5</v>
      </c>
      <c r="E20" s="19">
        <f t="shared" si="0"/>
        <v>0</v>
      </c>
      <c r="F20" s="19">
        <v>300</v>
      </c>
      <c r="G20" s="19">
        <v>300</v>
      </c>
      <c r="H20" s="19">
        <f t="shared" si="1"/>
        <v>0</v>
      </c>
      <c r="I20" s="19">
        <v>369.4</v>
      </c>
      <c r="J20" s="19">
        <v>355.9</v>
      </c>
      <c r="K20" s="19">
        <f t="shared" si="2"/>
        <v>13.5</v>
      </c>
      <c r="L20" s="19">
        <v>678.7</v>
      </c>
      <c r="M20" s="19">
        <v>678.7</v>
      </c>
      <c r="N20" s="19">
        <f t="shared" si="3"/>
        <v>0</v>
      </c>
      <c r="O20" s="19">
        <f t="shared" si="7"/>
        <v>2644.6000000000004</v>
      </c>
      <c r="P20" s="19">
        <f t="shared" si="8"/>
        <v>2631.1000000000004</v>
      </c>
      <c r="Q20" s="19">
        <f t="shared" si="5"/>
        <v>13.5</v>
      </c>
    </row>
    <row r="21" spans="1:17" s="10" customFormat="1" ht="21" customHeight="1" thickBot="1">
      <c r="A21" s="1" t="s">
        <v>34</v>
      </c>
      <c r="B21" s="2" t="s">
        <v>35</v>
      </c>
      <c r="C21" s="19">
        <v>235.5</v>
      </c>
      <c r="D21" s="19">
        <v>270</v>
      </c>
      <c r="E21" s="19">
        <f t="shared" si="0"/>
        <v>-34.5</v>
      </c>
      <c r="F21" s="19">
        <v>200</v>
      </c>
      <c r="G21" s="19">
        <v>194.7</v>
      </c>
      <c r="H21" s="19">
        <f t="shared" si="1"/>
        <v>5.300000000000011</v>
      </c>
      <c r="I21" s="19">
        <v>0</v>
      </c>
      <c r="J21" s="19">
        <v>0</v>
      </c>
      <c r="K21" s="19">
        <f t="shared" si="2"/>
        <v>0</v>
      </c>
      <c r="L21" s="19">
        <v>350</v>
      </c>
      <c r="M21" s="19">
        <v>449.9</v>
      </c>
      <c r="N21" s="19">
        <f t="shared" si="3"/>
        <v>-99.89999999999998</v>
      </c>
      <c r="O21" s="19">
        <f t="shared" si="7"/>
        <v>785.5</v>
      </c>
      <c r="P21" s="19">
        <f t="shared" si="8"/>
        <v>914.5999999999999</v>
      </c>
      <c r="Q21" s="19">
        <f t="shared" si="5"/>
        <v>-129.0999999999999</v>
      </c>
    </row>
    <row r="22" spans="1:17" s="10" customFormat="1" ht="21" customHeight="1" thickBot="1">
      <c r="A22" s="1" t="s">
        <v>36</v>
      </c>
      <c r="B22" s="2" t="s">
        <v>37</v>
      </c>
      <c r="C22" s="19">
        <v>325.5</v>
      </c>
      <c r="D22" s="19">
        <v>285.1</v>
      </c>
      <c r="E22" s="19">
        <f t="shared" si="0"/>
        <v>40.39999999999998</v>
      </c>
      <c r="F22" s="19">
        <v>91.1</v>
      </c>
      <c r="G22" s="19">
        <v>89.7</v>
      </c>
      <c r="H22" s="19">
        <f t="shared" si="1"/>
        <v>1.3999999999999915</v>
      </c>
      <c r="I22" s="19">
        <v>0</v>
      </c>
      <c r="J22" s="19">
        <v>0</v>
      </c>
      <c r="K22" s="19">
        <f t="shared" si="2"/>
        <v>0</v>
      </c>
      <c r="L22" s="19">
        <v>670</v>
      </c>
      <c r="M22" s="19">
        <v>670</v>
      </c>
      <c r="N22" s="19">
        <f t="shared" si="3"/>
        <v>0</v>
      </c>
      <c r="O22" s="19">
        <f t="shared" si="7"/>
        <v>1086.6</v>
      </c>
      <c r="P22" s="19">
        <f t="shared" si="8"/>
        <v>1044.8</v>
      </c>
      <c r="Q22" s="19">
        <f t="shared" si="5"/>
        <v>41.799999999999955</v>
      </c>
    </row>
    <row r="23" spans="1:17" s="10" customFormat="1" ht="21" customHeight="1" thickBot="1">
      <c r="A23" s="1" t="s">
        <v>38</v>
      </c>
      <c r="B23" s="2" t="s">
        <v>39</v>
      </c>
      <c r="C23" s="19">
        <v>635.9</v>
      </c>
      <c r="D23" s="19">
        <v>355.1</v>
      </c>
      <c r="E23" s="19">
        <f t="shared" si="0"/>
        <v>280.79999999999995</v>
      </c>
      <c r="F23" s="19">
        <v>200</v>
      </c>
      <c r="G23" s="19">
        <v>199.8</v>
      </c>
      <c r="H23" s="19">
        <f t="shared" si="1"/>
        <v>0.19999999999998863</v>
      </c>
      <c r="I23" s="19">
        <v>0</v>
      </c>
      <c r="J23" s="19">
        <v>0</v>
      </c>
      <c r="K23" s="19">
        <f t="shared" si="2"/>
        <v>0</v>
      </c>
      <c r="L23" s="19">
        <v>665.9</v>
      </c>
      <c r="M23" s="19">
        <v>672.3</v>
      </c>
      <c r="N23" s="19">
        <f t="shared" si="3"/>
        <v>-6.399999999999977</v>
      </c>
      <c r="O23" s="19">
        <f t="shared" si="7"/>
        <v>1501.8</v>
      </c>
      <c r="P23" s="19">
        <f t="shared" si="8"/>
        <v>1227.2</v>
      </c>
      <c r="Q23" s="19">
        <f t="shared" si="5"/>
        <v>274.5999999999999</v>
      </c>
    </row>
    <row r="24" spans="1:17" s="10" customFormat="1" ht="21" customHeight="1" thickBot="1">
      <c r="A24" s="1" t="s">
        <v>40</v>
      </c>
      <c r="B24" s="2" t="s">
        <v>41</v>
      </c>
      <c r="C24" s="19">
        <v>386.7</v>
      </c>
      <c r="D24" s="19">
        <v>350</v>
      </c>
      <c r="E24" s="19">
        <f t="shared" si="0"/>
        <v>36.69999999999999</v>
      </c>
      <c r="F24" s="19">
        <v>200</v>
      </c>
      <c r="G24" s="19">
        <v>200</v>
      </c>
      <c r="H24" s="19">
        <f t="shared" si="1"/>
        <v>0</v>
      </c>
      <c r="I24" s="19">
        <v>282.9</v>
      </c>
      <c r="J24" s="19">
        <v>403</v>
      </c>
      <c r="K24" s="19">
        <f t="shared" si="2"/>
        <v>-120.10000000000002</v>
      </c>
      <c r="L24" s="19">
        <v>434.9</v>
      </c>
      <c r="M24" s="19">
        <v>338.1</v>
      </c>
      <c r="N24" s="19">
        <f t="shared" si="3"/>
        <v>96.79999999999995</v>
      </c>
      <c r="O24" s="19">
        <f t="shared" si="7"/>
        <v>1304.5</v>
      </c>
      <c r="P24" s="19">
        <f t="shared" si="8"/>
        <v>1291.1</v>
      </c>
      <c r="Q24" s="19">
        <f t="shared" si="5"/>
        <v>13.400000000000091</v>
      </c>
    </row>
    <row r="25" spans="1:17" s="10" customFormat="1" ht="21" customHeight="1" thickBot="1">
      <c r="A25" s="1" t="s">
        <v>42</v>
      </c>
      <c r="B25" s="2" t="s">
        <v>43</v>
      </c>
      <c r="C25" s="19">
        <v>586.4</v>
      </c>
      <c r="D25" s="19">
        <v>481.9</v>
      </c>
      <c r="E25" s="19">
        <f t="shared" si="0"/>
        <v>104.5</v>
      </c>
      <c r="F25" s="19">
        <v>161</v>
      </c>
      <c r="G25" s="19">
        <v>161</v>
      </c>
      <c r="H25" s="19">
        <f t="shared" si="1"/>
        <v>0</v>
      </c>
      <c r="I25" s="19">
        <v>0</v>
      </c>
      <c r="J25" s="19">
        <v>0</v>
      </c>
      <c r="K25" s="19">
        <f t="shared" si="2"/>
        <v>0</v>
      </c>
      <c r="L25" s="19">
        <v>650.6</v>
      </c>
      <c r="M25" s="19">
        <v>650.6</v>
      </c>
      <c r="N25" s="19">
        <f t="shared" si="3"/>
        <v>0</v>
      </c>
      <c r="O25" s="19">
        <f t="shared" si="7"/>
        <v>1398</v>
      </c>
      <c r="P25" s="19">
        <f t="shared" si="8"/>
        <v>1293.5</v>
      </c>
      <c r="Q25" s="19">
        <f t="shared" si="5"/>
        <v>104.5</v>
      </c>
    </row>
    <row r="26" spans="1:17" s="10" customFormat="1" ht="21" customHeight="1" thickBot="1">
      <c r="A26" s="1" t="s">
        <v>44</v>
      </c>
      <c r="B26" s="2" t="s">
        <v>45</v>
      </c>
      <c r="C26" s="19">
        <v>617.6</v>
      </c>
      <c r="D26" s="19">
        <v>546.4</v>
      </c>
      <c r="E26" s="19">
        <f t="shared" si="0"/>
        <v>71.20000000000005</v>
      </c>
      <c r="F26" s="19">
        <v>550.2</v>
      </c>
      <c r="G26" s="19">
        <v>535.7</v>
      </c>
      <c r="H26" s="19">
        <f t="shared" si="1"/>
        <v>14.5</v>
      </c>
      <c r="I26" s="19">
        <v>0</v>
      </c>
      <c r="J26" s="19">
        <v>0</v>
      </c>
      <c r="K26" s="19">
        <f t="shared" si="2"/>
        <v>0</v>
      </c>
      <c r="L26" s="19">
        <v>850</v>
      </c>
      <c r="M26" s="19">
        <v>799.1</v>
      </c>
      <c r="N26" s="19">
        <f t="shared" si="3"/>
        <v>50.89999999999998</v>
      </c>
      <c r="O26" s="19">
        <f t="shared" si="7"/>
        <v>2017.8000000000002</v>
      </c>
      <c r="P26" s="19">
        <f t="shared" si="8"/>
        <v>1881.1999999999998</v>
      </c>
      <c r="Q26" s="19">
        <f t="shared" si="5"/>
        <v>136.60000000000036</v>
      </c>
    </row>
    <row r="27" spans="1:17" s="10" customFormat="1" ht="21" customHeight="1" thickBot="1">
      <c r="A27" s="1" t="s">
        <v>46</v>
      </c>
      <c r="B27" s="2" t="s">
        <v>47</v>
      </c>
      <c r="C27" s="19">
        <v>630.7</v>
      </c>
      <c r="D27" s="19">
        <v>511.2</v>
      </c>
      <c r="E27" s="19">
        <f t="shared" si="0"/>
        <v>119.50000000000006</v>
      </c>
      <c r="F27" s="19">
        <v>71.6</v>
      </c>
      <c r="G27" s="19">
        <v>71.6</v>
      </c>
      <c r="H27" s="19">
        <f t="shared" si="1"/>
        <v>0</v>
      </c>
      <c r="I27" s="19">
        <v>400</v>
      </c>
      <c r="J27" s="19">
        <v>400</v>
      </c>
      <c r="K27" s="19">
        <f t="shared" si="2"/>
        <v>0</v>
      </c>
      <c r="L27" s="19">
        <v>354.5</v>
      </c>
      <c r="M27" s="19">
        <v>354.5</v>
      </c>
      <c r="N27" s="19">
        <f t="shared" si="3"/>
        <v>0</v>
      </c>
      <c r="O27" s="19">
        <f t="shared" si="7"/>
        <v>1456.8000000000002</v>
      </c>
      <c r="P27" s="19">
        <f t="shared" si="8"/>
        <v>1337.3</v>
      </c>
      <c r="Q27" s="19">
        <f t="shared" si="5"/>
        <v>119.50000000000023</v>
      </c>
    </row>
    <row r="28" spans="1:17" s="10" customFormat="1" ht="21" customHeight="1" thickBot="1">
      <c r="A28" s="1" t="s">
        <v>48</v>
      </c>
      <c r="B28" s="2" t="s">
        <v>49</v>
      </c>
      <c r="C28" s="19">
        <v>800</v>
      </c>
      <c r="D28" s="19">
        <v>723.2</v>
      </c>
      <c r="E28" s="19">
        <f t="shared" si="0"/>
        <v>76.79999999999995</v>
      </c>
      <c r="F28" s="19">
        <v>705.5</v>
      </c>
      <c r="G28" s="19">
        <v>704.7</v>
      </c>
      <c r="H28" s="19">
        <f t="shared" si="1"/>
        <v>0.7999999999999545</v>
      </c>
      <c r="I28" s="19">
        <v>0</v>
      </c>
      <c r="J28" s="19">
        <v>0</v>
      </c>
      <c r="K28" s="19">
        <f t="shared" si="2"/>
        <v>0</v>
      </c>
      <c r="L28" s="19">
        <v>217.7</v>
      </c>
      <c r="M28" s="19">
        <v>283.8</v>
      </c>
      <c r="N28" s="19">
        <f t="shared" si="3"/>
        <v>-66.10000000000002</v>
      </c>
      <c r="O28" s="19">
        <f t="shared" si="7"/>
        <v>1723.2</v>
      </c>
      <c r="P28" s="19">
        <f>D28+J28+M28</f>
        <v>1007</v>
      </c>
      <c r="Q28" s="19">
        <f t="shared" si="5"/>
        <v>716.2</v>
      </c>
    </row>
    <row r="29" spans="1:18" s="10" customFormat="1" ht="24" customHeight="1" thickBot="1">
      <c r="A29" s="1"/>
      <c r="B29" s="3" t="s">
        <v>50</v>
      </c>
      <c r="C29" s="14">
        <f>SUM(C8:C28)</f>
        <v>13086.200000000003</v>
      </c>
      <c r="D29" s="14">
        <f>SUM(D8:D28)</f>
        <v>11537.400000000001</v>
      </c>
      <c r="E29" s="20">
        <f>C29-D29</f>
        <v>1548.800000000001</v>
      </c>
      <c r="F29" s="14">
        <f aca="true" t="shared" si="9" ref="F29:M29">SUM(F8:F28)</f>
        <v>4927.400000000001</v>
      </c>
      <c r="G29" s="14">
        <f t="shared" si="9"/>
        <v>4976.7</v>
      </c>
      <c r="H29" s="20">
        <f t="shared" si="1"/>
        <v>-49.29999999999927</v>
      </c>
      <c r="I29" s="14">
        <f t="shared" si="9"/>
        <v>3887.6000000000004</v>
      </c>
      <c r="J29" s="14">
        <f t="shared" si="9"/>
        <v>4084.2000000000003</v>
      </c>
      <c r="K29" s="20">
        <f t="shared" si="2"/>
        <v>-196.5999999999999</v>
      </c>
      <c r="L29" s="61">
        <f>SUM(L8:L28)</f>
        <v>12458.7</v>
      </c>
      <c r="M29" s="14">
        <f t="shared" si="9"/>
        <v>12129.5</v>
      </c>
      <c r="N29" s="20">
        <f t="shared" si="3"/>
        <v>329.2000000000007</v>
      </c>
      <c r="O29" s="15">
        <f>SUM(O8:O28)</f>
        <v>34359.899999999994</v>
      </c>
      <c r="P29" s="61">
        <f>D29+G29+J29+M29</f>
        <v>32727.800000000003</v>
      </c>
      <c r="Q29" s="20">
        <f t="shared" si="5"/>
        <v>1632.0999999999913</v>
      </c>
      <c r="R29" s="26"/>
    </row>
    <row r="30" spans="3:17" s="10" customFormat="1" ht="15.7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25"/>
      <c r="N30" s="13"/>
      <c r="O30" s="13"/>
      <c r="P30" s="13"/>
      <c r="Q30" s="13"/>
    </row>
    <row r="36" spans="13:14" ht="15">
      <c r="M36" s="27"/>
      <c r="N36" s="27"/>
    </row>
  </sheetData>
  <sheetProtection/>
  <mergeCells count="25">
    <mergeCell ref="O5:O6"/>
    <mergeCell ref="L4:N4"/>
    <mergeCell ref="K5:K6"/>
    <mergeCell ref="L5:L6"/>
    <mergeCell ref="M5:M6"/>
    <mergeCell ref="I4:K4"/>
    <mergeCell ref="I5:I6"/>
    <mergeCell ref="J1:Q1"/>
    <mergeCell ref="E5:E6"/>
    <mergeCell ref="N5:N6"/>
    <mergeCell ref="B3:P3"/>
    <mergeCell ref="J5:J6"/>
    <mergeCell ref="P5:P6"/>
    <mergeCell ref="Q5:Q6"/>
    <mergeCell ref="O4:Q4"/>
    <mergeCell ref="G5:G6"/>
    <mergeCell ref="G2:Q2"/>
    <mergeCell ref="A4:A6"/>
    <mergeCell ref="B4:B6"/>
    <mergeCell ref="C4:E4"/>
    <mergeCell ref="F4:H4"/>
    <mergeCell ref="C5:C6"/>
    <mergeCell ref="D5:D6"/>
    <mergeCell ref="F5:F6"/>
    <mergeCell ref="H5:H6"/>
  </mergeCells>
  <printOptions/>
  <pageMargins left="0.2362204724409449" right="0.2362204724409449" top="0" bottom="0" header="0.31496062992125984" footer="0.31496062992125984"/>
  <pageSetup firstPageNumber="91" useFirstPageNumber="1" horizontalDpi="600" verticalDpi="600" orientation="landscape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110" zoomScaleSheetLayoutView="110" zoomScalePageLayoutView="0" workbookViewId="0" topLeftCell="A1">
      <selection activeCell="W24" sqref="W24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  <col min="9" max="9" width="11.140625" style="0" bestFit="1" customWidth="1"/>
    <col min="11" max="11" width="11.8515625" style="0" customWidth="1"/>
    <col min="13" max="13" width="6.8515625" style="0" customWidth="1"/>
    <col min="15" max="15" width="12.140625" style="0" customWidth="1"/>
    <col min="17" max="17" width="10.57421875" style="0" customWidth="1"/>
  </cols>
  <sheetData>
    <row r="1" spans="3:17" s="10" customFormat="1" ht="18.75">
      <c r="C1" s="11"/>
      <c r="J1" s="49" t="s">
        <v>69</v>
      </c>
      <c r="K1" s="49"/>
      <c r="L1" s="49"/>
      <c r="M1" s="49"/>
      <c r="N1" s="49"/>
      <c r="O1" s="49"/>
      <c r="P1" s="49"/>
      <c r="Q1" s="49"/>
    </row>
    <row r="2" spans="3:17" s="10" customFormat="1" ht="64.5" customHeight="1">
      <c r="C2" s="28"/>
      <c r="D2" s="28"/>
      <c r="E2" s="28"/>
      <c r="F2" s="28"/>
      <c r="G2" s="55" t="s">
        <v>75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6" s="10" customFormat="1" ht="18.75" customHeight="1">
      <c r="A3" s="4" t="s">
        <v>51</v>
      </c>
      <c r="B3" s="60" t="s">
        <v>74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="10" customFormat="1" ht="13.5" thickBot="1">
      <c r="A4" s="4" t="s">
        <v>52</v>
      </c>
    </row>
    <row r="5" spans="1:17" s="10" customFormat="1" ht="94.5" customHeight="1" thickBot="1">
      <c r="A5" s="43" t="s">
        <v>0</v>
      </c>
      <c r="B5" s="43" t="s">
        <v>1</v>
      </c>
      <c r="C5" s="58" t="s">
        <v>53</v>
      </c>
      <c r="D5" s="58" t="s">
        <v>54</v>
      </c>
      <c r="E5" s="58" t="s">
        <v>55</v>
      </c>
      <c r="F5" s="58" t="s">
        <v>56</v>
      </c>
      <c r="G5" s="58" t="s">
        <v>57</v>
      </c>
      <c r="H5" s="58" t="s">
        <v>58</v>
      </c>
      <c r="I5" s="58" t="s">
        <v>59</v>
      </c>
      <c r="J5" s="58" t="s">
        <v>60</v>
      </c>
      <c r="K5" s="58" t="s">
        <v>61</v>
      </c>
      <c r="L5" s="58" t="s">
        <v>62</v>
      </c>
      <c r="M5" s="58" t="s">
        <v>63</v>
      </c>
      <c r="N5" s="58" t="s">
        <v>64</v>
      </c>
      <c r="O5" s="46" t="s">
        <v>65</v>
      </c>
      <c r="P5" s="47"/>
      <c r="Q5" s="48"/>
    </row>
    <row r="6" spans="1:17" s="10" customFormat="1" ht="33" customHeight="1" thickBot="1">
      <c r="A6" s="45"/>
      <c r="B6" s="4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" t="s">
        <v>5</v>
      </c>
      <c r="P6" s="5" t="s">
        <v>6</v>
      </c>
      <c r="Q6" s="5" t="s">
        <v>66</v>
      </c>
    </row>
    <row r="7" spans="1:17" s="10" customFormat="1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10" customFormat="1" ht="17.25" customHeight="1" thickBot="1">
      <c r="A8" s="6">
        <v>1</v>
      </c>
      <c r="B8" s="37" t="s">
        <v>9</v>
      </c>
      <c r="C8" s="18" t="s">
        <v>78</v>
      </c>
      <c r="D8" s="5">
        <v>100</v>
      </c>
      <c r="E8" s="5">
        <v>0</v>
      </c>
      <c r="F8" s="5">
        <v>15</v>
      </c>
      <c r="G8" s="5">
        <v>35</v>
      </c>
      <c r="H8" s="5">
        <v>0</v>
      </c>
      <c r="I8" s="29" t="s">
        <v>77</v>
      </c>
      <c r="J8" s="5">
        <v>3</v>
      </c>
      <c r="K8" s="5" t="s">
        <v>79</v>
      </c>
      <c r="L8" s="5">
        <v>0</v>
      </c>
      <c r="M8" s="5">
        <v>0</v>
      </c>
      <c r="N8" s="5">
        <v>1.75</v>
      </c>
      <c r="O8" s="17">
        <v>125</v>
      </c>
      <c r="P8" s="17">
        <v>125</v>
      </c>
      <c r="Q8" s="17">
        <v>0</v>
      </c>
    </row>
    <row r="9" spans="1:17" s="10" customFormat="1" ht="17.25" customHeight="1" thickBot="1">
      <c r="A9" s="6">
        <v>2</v>
      </c>
      <c r="B9" s="37" t="s">
        <v>11</v>
      </c>
      <c r="C9" s="34" t="s">
        <v>108</v>
      </c>
      <c r="D9" s="34">
        <v>50</v>
      </c>
      <c r="E9" s="34">
        <v>0</v>
      </c>
      <c r="F9" s="34">
        <v>0</v>
      </c>
      <c r="G9" s="34">
        <v>26</v>
      </c>
      <c r="H9" s="34">
        <v>0</v>
      </c>
      <c r="I9" s="35" t="s">
        <v>109</v>
      </c>
      <c r="J9" s="34">
        <v>0</v>
      </c>
      <c r="K9" s="35" t="s">
        <v>110</v>
      </c>
      <c r="L9" s="34">
        <v>0</v>
      </c>
      <c r="M9" s="34">
        <v>0</v>
      </c>
      <c r="N9" s="34">
        <v>0.5</v>
      </c>
      <c r="O9" s="36">
        <v>518.1</v>
      </c>
      <c r="P9" s="36">
        <v>518.1</v>
      </c>
      <c r="Q9" s="36">
        <f aca="true" t="shared" si="0" ref="Q9:Q15">O9-P9</f>
        <v>0</v>
      </c>
    </row>
    <row r="10" spans="1:17" s="10" customFormat="1" ht="17.25" customHeight="1" thickBot="1">
      <c r="A10" s="6">
        <v>3</v>
      </c>
      <c r="B10" s="37" t="s">
        <v>13</v>
      </c>
      <c r="C10" s="30" t="s">
        <v>80</v>
      </c>
      <c r="D10" s="30">
        <v>0</v>
      </c>
      <c r="E10" s="30">
        <v>0</v>
      </c>
      <c r="F10" s="30">
        <v>9</v>
      </c>
      <c r="G10" s="30">
        <v>23</v>
      </c>
      <c r="H10" s="30">
        <v>0</v>
      </c>
      <c r="I10" s="31" t="s">
        <v>77</v>
      </c>
      <c r="J10" s="30">
        <v>0</v>
      </c>
      <c r="K10" s="31" t="s">
        <v>77</v>
      </c>
      <c r="L10" s="30">
        <v>0</v>
      </c>
      <c r="M10" s="30">
        <v>0</v>
      </c>
      <c r="N10" s="30">
        <v>5.6</v>
      </c>
      <c r="O10" s="32">
        <v>335.1</v>
      </c>
      <c r="P10" s="32">
        <v>301.1</v>
      </c>
      <c r="Q10" s="32">
        <f t="shared" si="0"/>
        <v>34</v>
      </c>
    </row>
    <row r="11" spans="1:17" s="10" customFormat="1" ht="17.25" customHeight="1" thickBot="1">
      <c r="A11" s="6">
        <v>4</v>
      </c>
      <c r="B11" s="37" t="s">
        <v>15</v>
      </c>
      <c r="C11" s="5" t="s">
        <v>111</v>
      </c>
      <c r="D11" s="5">
        <v>8</v>
      </c>
      <c r="E11" s="5">
        <v>0</v>
      </c>
      <c r="F11" s="5">
        <v>16</v>
      </c>
      <c r="G11" s="5">
        <v>41</v>
      </c>
      <c r="H11" s="5">
        <v>0</v>
      </c>
      <c r="I11" s="18" t="s">
        <v>77</v>
      </c>
      <c r="J11" s="5">
        <v>1</v>
      </c>
      <c r="K11" s="5">
        <v>0</v>
      </c>
      <c r="L11" s="5">
        <v>0</v>
      </c>
      <c r="M11" s="5">
        <v>0</v>
      </c>
      <c r="N11" s="5">
        <v>2.5</v>
      </c>
      <c r="O11" s="17">
        <v>248</v>
      </c>
      <c r="P11" s="17">
        <v>248</v>
      </c>
      <c r="Q11" s="17">
        <f t="shared" si="0"/>
        <v>0</v>
      </c>
    </row>
    <row r="12" spans="1:17" s="10" customFormat="1" ht="17.25" customHeight="1" thickBot="1">
      <c r="A12" s="6">
        <v>5</v>
      </c>
      <c r="B12" s="37" t="s">
        <v>17</v>
      </c>
      <c r="C12" s="5" t="s">
        <v>104</v>
      </c>
      <c r="D12" s="5">
        <v>50</v>
      </c>
      <c r="E12" s="5">
        <v>30</v>
      </c>
      <c r="F12" s="5">
        <v>0</v>
      </c>
      <c r="G12" s="5" t="s">
        <v>105</v>
      </c>
      <c r="H12" s="5">
        <v>0</v>
      </c>
      <c r="I12" s="18" t="s">
        <v>77</v>
      </c>
      <c r="J12" s="5">
        <v>0</v>
      </c>
      <c r="K12" s="5">
        <v>0</v>
      </c>
      <c r="L12" s="5">
        <v>0</v>
      </c>
      <c r="M12" s="5">
        <v>0</v>
      </c>
      <c r="N12" s="5">
        <v>9.5</v>
      </c>
      <c r="O12" s="17">
        <v>741.5</v>
      </c>
      <c r="P12" s="17">
        <v>723.4</v>
      </c>
      <c r="Q12" s="17">
        <f t="shared" si="0"/>
        <v>18.100000000000023</v>
      </c>
    </row>
    <row r="13" spans="1:17" s="10" customFormat="1" ht="17.25" customHeight="1" thickBot="1">
      <c r="A13" s="6">
        <v>6</v>
      </c>
      <c r="B13" s="37" t="s">
        <v>19</v>
      </c>
      <c r="C13" s="5" t="s">
        <v>81</v>
      </c>
      <c r="D13" s="5">
        <v>22</v>
      </c>
      <c r="E13" s="5">
        <v>36</v>
      </c>
      <c r="F13" s="5">
        <v>17</v>
      </c>
      <c r="G13" s="5">
        <v>26</v>
      </c>
      <c r="H13" s="5">
        <v>0</v>
      </c>
      <c r="I13" s="18" t="s">
        <v>77</v>
      </c>
      <c r="J13" s="5">
        <v>0</v>
      </c>
      <c r="K13" s="5">
        <v>163</v>
      </c>
      <c r="L13" s="5">
        <v>0</v>
      </c>
      <c r="M13" s="5">
        <v>0</v>
      </c>
      <c r="N13" s="5">
        <v>4</v>
      </c>
      <c r="O13" s="17">
        <v>222</v>
      </c>
      <c r="P13" s="17">
        <v>177.8</v>
      </c>
      <c r="Q13" s="17">
        <f t="shared" si="0"/>
        <v>44.19999999999999</v>
      </c>
    </row>
    <row r="14" spans="1:17" s="10" customFormat="1" ht="17.25" customHeight="1" thickBot="1">
      <c r="A14" s="6">
        <v>7</v>
      </c>
      <c r="B14" s="37" t="s">
        <v>21</v>
      </c>
      <c r="C14" s="5" t="s">
        <v>112</v>
      </c>
      <c r="D14" s="5">
        <v>20</v>
      </c>
      <c r="E14" s="5">
        <v>0</v>
      </c>
      <c r="F14" s="5">
        <v>1</v>
      </c>
      <c r="G14" s="5">
        <v>0</v>
      </c>
      <c r="H14" s="5">
        <v>0</v>
      </c>
      <c r="I14" s="18" t="s">
        <v>113</v>
      </c>
      <c r="J14" s="5">
        <v>1</v>
      </c>
      <c r="K14" s="18" t="s">
        <v>114</v>
      </c>
      <c r="L14" s="5">
        <v>0</v>
      </c>
      <c r="M14" s="5">
        <v>0</v>
      </c>
      <c r="N14" s="5">
        <v>10.83</v>
      </c>
      <c r="O14" s="17">
        <v>414.2</v>
      </c>
      <c r="P14" s="17">
        <v>414</v>
      </c>
      <c r="Q14" s="17">
        <f t="shared" si="0"/>
        <v>0.19999999999998863</v>
      </c>
    </row>
    <row r="15" spans="1:17" s="10" customFormat="1" ht="17.25" customHeight="1" thickBot="1">
      <c r="A15" s="6">
        <v>8</v>
      </c>
      <c r="B15" s="37" t="s">
        <v>23</v>
      </c>
      <c r="C15" s="30" t="s">
        <v>82</v>
      </c>
      <c r="D15" s="30">
        <v>0</v>
      </c>
      <c r="E15" s="30">
        <v>0</v>
      </c>
      <c r="F15" s="30">
        <v>15</v>
      </c>
      <c r="G15" s="30">
        <v>22</v>
      </c>
      <c r="H15" s="30">
        <v>0</v>
      </c>
      <c r="I15" s="31" t="s">
        <v>77</v>
      </c>
      <c r="J15" s="30">
        <v>0</v>
      </c>
      <c r="K15" s="31" t="s">
        <v>77</v>
      </c>
      <c r="L15" s="30">
        <v>0</v>
      </c>
      <c r="M15" s="30">
        <v>0</v>
      </c>
      <c r="N15" s="30">
        <v>2.4</v>
      </c>
      <c r="O15" s="32">
        <v>140.5</v>
      </c>
      <c r="P15" s="32">
        <v>140.5</v>
      </c>
      <c r="Q15" s="32">
        <f t="shared" si="0"/>
        <v>0</v>
      </c>
    </row>
    <row r="16" spans="1:17" s="10" customFormat="1" ht="17.25" customHeight="1" thickBot="1">
      <c r="A16" s="6">
        <v>9</v>
      </c>
      <c r="B16" s="37" t="s">
        <v>25</v>
      </c>
      <c r="C16" s="5" t="s">
        <v>83</v>
      </c>
      <c r="D16" s="5">
        <v>350</v>
      </c>
      <c r="E16" s="5">
        <v>12</v>
      </c>
      <c r="F16" s="5">
        <v>6</v>
      </c>
      <c r="G16" s="5">
        <v>18</v>
      </c>
      <c r="H16" s="5">
        <v>0</v>
      </c>
      <c r="I16" s="18" t="s">
        <v>84</v>
      </c>
      <c r="J16" s="5">
        <v>0</v>
      </c>
      <c r="K16" s="18" t="s">
        <v>77</v>
      </c>
      <c r="L16" s="5">
        <v>0</v>
      </c>
      <c r="M16" s="5">
        <v>0</v>
      </c>
      <c r="N16" s="5">
        <v>3.3</v>
      </c>
      <c r="O16" s="17">
        <v>449.9</v>
      </c>
      <c r="P16" s="17">
        <v>449.9</v>
      </c>
      <c r="Q16" s="17">
        <v>0</v>
      </c>
    </row>
    <row r="17" spans="1:17" s="10" customFormat="1" ht="17.25" customHeight="1" thickBot="1">
      <c r="A17" s="6">
        <v>10</v>
      </c>
      <c r="B17" s="37" t="s">
        <v>27</v>
      </c>
      <c r="C17" s="5" t="s">
        <v>85</v>
      </c>
      <c r="D17" s="5">
        <v>0</v>
      </c>
      <c r="E17" s="5">
        <v>6</v>
      </c>
      <c r="F17" s="5">
        <v>0</v>
      </c>
      <c r="G17" s="5">
        <v>0</v>
      </c>
      <c r="H17" s="5">
        <v>0</v>
      </c>
      <c r="I17" s="18" t="s">
        <v>86</v>
      </c>
      <c r="J17" s="5">
        <v>0</v>
      </c>
      <c r="K17" s="18" t="s">
        <v>87</v>
      </c>
      <c r="L17" s="5">
        <v>0</v>
      </c>
      <c r="M17" s="5">
        <v>0</v>
      </c>
      <c r="N17" s="38">
        <v>2</v>
      </c>
      <c r="O17" s="17">
        <v>111</v>
      </c>
      <c r="P17" s="17">
        <v>110.5</v>
      </c>
      <c r="Q17" s="17">
        <f>O17-P17</f>
        <v>0.5</v>
      </c>
    </row>
    <row r="18" spans="1:17" s="10" customFormat="1" ht="17.25" customHeight="1" thickBot="1">
      <c r="A18" s="6">
        <v>11</v>
      </c>
      <c r="B18" s="37" t="s">
        <v>29</v>
      </c>
      <c r="C18" s="5" t="s">
        <v>88</v>
      </c>
      <c r="D18" s="30">
        <v>7</v>
      </c>
      <c r="E18" s="30">
        <v>5</v>
      </c>
      <c r="F18" s="30">
        <v>0</v>
      </c>
      <c r="G18" s="30">
        <v>0</v>
      </c>
      <c r="H18" s="30">
        <v>0</v>
      </c>
      <c r="I18" s="31" t="s">
        <v>77</v>
      </c>
      <c r="J18" s="30">
        <v>0</v>
      </c>
      <c r="K18" s="31" t="s">
        <v>77</v>
      </c>
      <c r="L18" s="30">
        <v>0</v>
      </c>
      <c r="M18" s="30">
        <v>0</v>
      </c>
      <c r="N18" s="30">
        <v>0.3</v>
      </c>
      <c r="O18" s="32">
        <v>138.2</v>
      </c>
      <c r="P18" s="32">
        <v>69.3</v>
      </c>
      <c r="Q18" s="32">
        <f>O18-P18</f>
        <v>68.89999999999999</v>
      </c>
    </row>
    <row r="19" spans="1:17" s="10" customFormat="1" ht="17.25" customHeight="1" thickBot="1">
      <c r="A19" s="6">
        <v>12</v>
      </c>
      <c r="B19" s="37" t="s">
        <v>31</v>
      </c>
      <c r="C19" s="30" t="s">
        <v>89</v>
      </c>
      <c r="D19" s="30">
        <v>12</v>
      </c>
      <c r="E19" s="30">
        <v>0</v>
      </c>
      <c r="F19" s="30">
        <v>10</v>
      </c>
      <c r="G19" s="30">
        <v>16</v>
      </c>
      <c r="H19" s="30">
        <v>0</v>
      </c>
      <c r="I19" s="31" t="s">
        <v>77</v>
      </c>
      <c r="J19" s="30">
        <v>0</v>
      </c>
      <c r="K19" s="31" t="s">
        <v>90</v>
      </c>
      <c r="L19" s="30">
        <v>0</v>
      </c>
      <c r="M19" s="30">
        <v>0</v>
      </c>
      <c r="N19" s="30">
        <v>1.6</v>
      </c>
      <c r="O19" s="32">
        <v>99</v>
      </c>
      <c r="P19" s="32">
        <v>99</v>
      </c>
      <c r="Q19" s="32">
        <v>0</v>
      </c>
    </row>
    <row r="20" spans="1:17" s="10" customFormat="1" ht="21" customHeight="1" thickBot="1">
      <c r="A20" s="6">
        <v>13</v>
      </c>
      <c r="B20" s="37" t="s">
        <v>33</v>
      </c>
      <c r="C20" s="5" t="s">
        <v>102</v>
      </c>
      <c r="D20" s="5">
        <v>18</v>
      </c>
      <c r="E20" s="5">
        <v>4</v>
      </c>
      <c r="F20" s="5">
        <v>15</v>
      </c>
      <c r="G20" s="5">
        <v>48</v>
      </c>
      <c r="H20" s="5">
        <v>0</v>
      </c>
      <c r="I20" s="18" t="s">
        <v>103</v>
      </c>
      <c r="J20" s="5">
        <v>0</v>
      </c>
      <c r="K20" s="18" t="s">
        <v>77</v>
      </c>
      <c r="L20" s="5">
        <v>0</v>
      </c>
      <c r="M20" s="5">
        <v>0</v>
      </c>
      <c r="N20" s="5">
        <v>0</v>
      </c>
      <c r="O20" s="17">
        <v>1185.4</v>
      </c>
      <c r="P20" s="17">
        <v>1185.4</v>
      </c>
      <c r="Q20" s="17">
        <f>O20-P20</f>
        <v>0</v>
      </c>
    </row>
    <row r="21" spans="1:17" s="10" customFormat="1" ht="17.25" customHeight="1" thickBot="1">
      <c r="A21" s="6">
        <v>14</v>
      </c>
      <c r="B21" s="37" t="s">
        <v>35</v>
      </c>
      <c r="C21" s="5" t="s">
        <v>91</v>
      </c>
      <c r="D21" s="5">
        <v>0</v>
      </c>
      <c r="E21" s="5">
        <v>0</v>
      </c>
      <c r="F21" s="5">
        <v>8</v>
      </c>
      <c r="G21" s="5">
        <v>17</v>
      </c>
      <c r="H21" s="5">
        <v>0</v>
      </c>
      <c r="I21" s="18" t="s">
        <v>77</v>
      </c>
      <c r="J21" s="5">
        <v>0</v>
      </c>
      <c r="K21" s="18" t="s">
        <v>92</v>
      </c>
      <c r="L21" s="5">
        <v>0</v>
      </c>
      <c r="M21" s="5">
        <v>0</v>
      </c>
      <c r="N21" s="5">
        <v>2.78</v>
      </c>
      <c r="O21" s="17">
        <v>178.9</v>
      </c>
      <c r="P21" s="17">
        <v>176.1</v>
      </c>
      <c r="Q21" s="17">
        <f>O21-P21</f>
        <v>2.8000000000000114</v>
      </c>
    </row>
    <row r="22" spans="1:17" s="10" customFormat="1" ht="17.25" customHeight="1" thickBot="1">
      <c r="A22" s="6">
        <v>15</v>
      </c>
      <c r="B22" s="37" t="s">
        <v>37</v>
      </c>
      <c r="C22" s="30" t="s">
        <v>93</v>
      </c>
      <c r="D22" s="30">
        <v>10</v>
      </c>
      <c r="E22" s="30">
        <v>0</v>
      </c>
      <c r="F22" s="30">
        <v>14</v>
      </c>
      <c r="G22" s="30">
        <v>21</v>
      </c>
      <c r="H22" s="30">
        <v>1</v>
      </c>
      <c r="I22" s="31" t="s">
        <v>77</v>
      </c>
      <c r="J22" s="30">
        <v>0</v>
      </c>
      <c r="K22" s="31" t="s">
        <v>76</v>
      </c>
      <c r="L22" s="30">
        <v>0</v>
      </c>
      <c r="M22" s="30">
        <v>0</v>
      </c>
      <c r="N22" s="33">
        <v>3.8</v>
      </c>
      <c r="O22" s="32">
        <v>146</v>
      </c>
      <c r="P22" s="32">
        <v>146</v>
      </c>
      <c r="Q22" s="32">
        <v>0</v>
      </c>
    </row>
    <row r="23" spans="1:17" s="10" customFormat="1" ht="17.25" customHeight="1" thickBot="1">
      <c r="A23" s="6">
        <v>16</v>
      </c>
      <c r="B23" s="37" t="s">
        <v>39</v>
      </c>
      <c r="C23" s="31" t="s">
        <v>115</v>
      </c>
      <c r="D23" s="5">
        <v>53</v>
      </c>
      <c r="E23" s="5">
        <v>5</v>
      </c>
      <c r="F23" s="5">
        <v>0</v>
      </c>
      <c r="G23" s="5">
        <v>25</v>
      </c>
      <c r="H23" s="5">
        <v>0</v>
      </c>
      <c r="I23" s="18" t="s">
        <v>76</v>
      </c>
      <c r="J23" s="5">
        <v>0</v>
      </c>
      <c r="K23" s="18" t="s">
        <v>77</v>
      </c>
      <c r="L23" s="5">
        <v>0</v>
      </c>
      <c r="M23" s="5">
        <v>0</v>
      </c>
      <c r="N23" s="5">
        <v>2</v>
      </c>
      <c r="O23" s="17">
        <v>237</v>
      </c>
      <c r="P23" s="17">
        <v>189</v>
      </c>
      <c r="Q23" s="17">
        <f>O23-P23</f>
        <v>48</v>
      </c>
    </row>
    <row r="24" spans="1:17" s="10" customFormat="1" ht="17.25" customHeight="1" thickBot="1">
      <c r="A24" s="6">
        <v>17</v>
      </c>
      <c r="B24" s="37" t="s">
        <v>41</v>
      </c>
      <c r="C24" s="30" t="s">
        <v>94</v>
      </c>
      <c r="D24" s="5">
        <v>0</v>
      </c>
      <c r="E24" s="5">
        <v>0</v>
      </c>
      <c r="F24" s="5">
        <v>9</v>
      </c>
      <c r="G24" s="5">
        <v>12</v>
      </c>
      <c r="H24" s="5">
        <v>0</v>
      </c>
      <c r="I24" s="18" t="s">
        <v>77</v>
      </c>
      <c r="J24" s="5">
        <v>0</v>
      </c>
      <c r="K24" s="18" t="s">
        <v>95</v>
      </c>
      <c r="L24" s="5">
        <v>0</v>
      </c>
      <c r="M24" s="5">
        <v>0</v>
      </c>
      <c r="N24" s="5">
        <v>2.3</v>
      </c>
      <c r="O24" s="17">
        <v>206</v>
      </c>
      <c r="P24" s="17">
        <v>196.6</v>
      </c>
      <c r="Q24" s="17">
        <f>O24-P24</f>
        <v>9.400000000000006</v>
      </c>
    </row>
    <row r="25" spans="1:17" s="10" customFormat="1" ht="17.25" customHeight="1" thickBot="1">
      <c r="A25" s="6">
        <v>18</v>
      </c>
      <c r="B25" s="37" t="s">
        <v>43</v>
      </c>
      <c r="C25" s="30" t="s">
        <v>96</v>
      </c>
      <c r="D25" s="30">
        <v>0</v>
      </c>
      <c r="E25" s="30">
        <v>9</v>
      </c>
      <c r="F25" s="30">
        <v>11</v>
      </c>
      <c r="G25" s="30">
        <v>18</v>
      </c>
      <c r="H25" s="30">
        <v>2</v>
      </c>
      <c r="I25" s="31" t="s">
        <v>77</v>
      </c>
      <c r="J25" s="30">
        <v>0</v>
      </c>
      <c r="K25" s="31" t="s">
        <v>77</v>
      </c>
      <c r="L25" s="30">
        <v>1</v>
      </c>
      <c r="M25" s="30">
        <v>0</v>
      </c>
      <c r="N25" s="30">
        <v>6.8</v>
      </c>
      <c r="O25" s="32">
        <v>213</v>
      </c>
      <c r="P25" s="32">
        <v>213</v>
      </c>
      <c r="Q25" s="32">
        <v>0</v>
      </c>
    </row>
    <row r="26" spans="1:17" s="10" customFormat="1" ht="17.25" customHeight="1" thickBot="1">
      <c r="A26" s="6">
        <v>19</v>
      </c>
      <c r="B26" s="37" t="s">
        <v>45</v>
      </c>
      <c r="C26" s="30" t="s">
        <v>97</v>
      </c>
      <c r="D26" s="5">
        <v>8</v>
      </c>
      <c r="E26" s="5">
        <v>0</v>
      </c>
      <c r="F26" s="5">
        <v>23</v>
      </c>
      <c r="G26" s="5">
        <v>53</v>
      </c>
      <c r="H26" s="5">
        <v>0</v>
      </c>
      <c r="I26" s="18" t="s">
        <v>98</v>
      </c>
      <c r="J26" s="5">
        <v>0</v>
      </c>
      <c r="K26" s="18" t="s">
        <v>99</v>
      </c>
      <c r="L26" s="5">
        <v>0</v>
      </c>
      <c r="M26" s="5">
        <v>0</v>
      </c>
      <c r="N26" s="5">
        <v>2.8</v>
      </c>
      <c r="O26" s="17">
        <v>287</v>
      </c>
      <c r="P26" s="17">
        <v>231</v>
      </c>
      <c r="Q26" s="17">
        <f>O26-P26</f>
        <v>56</v>
      </c>
    </row>
    <row r="27" spans="1:17" s="10" customFormat="1" ht="17.25" customHeight="1" thickBot="1">
      <c r="A27" s="6">
        <v>20</v>
      </c>
      <c r="B27" s="37" t="s">
        <v>47</v>
      </c>
      <c r="C27" s="5" t="s">
        <v>106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18" t="s">
        <v>107</v>
      </c>
      <c r="J27" s="5">
        <v>0</v>
      </c>
      <c r="K27" s="18" t="s">
        <v>77</v>
      </c>
      <c r="L27" s="5">
        <v>0</v>
      </c>
      <c r="M27" s="5">
        <v>0</v>
      </c>
      <c r="N27" s="5">
        <v>4.95</v>
      </c>
      <c r="O27" s="17">
        <v>236.5</v>
      </c>
      <c r="P27" s="17">
        <v>229.1</v>
      </c>
      <c r="Q27" s="17">
        <f>O27-P27</f>
        <v>7.400000000000006</v>
      </c>
    </row>
    <row r="28" spans="1:17" s="10" customFormat="1" ht="17.25" customHeight="1" thickBot="1">
      <c r="A28" s="6">
        <v>21</v>
      </c>
      <c r="B28" s="37" t="s">
        <v>49</v>
      </c>
      <c r="C28" s="5" t="s">
        <v>100</v>
      </c>
      <c r="D28" s="5">
        <v>101</v>
      </c>
      <c r="E28" s="5">
        <v>0</v>
      </c>
      <c r="F28" s="5">
        <v>15</v>
      </c>
      <c r="G28" s="5">
        <v>42</v>
      </c>
      <c r="H28" s="5">
        <v>0</v>
      </c>
      <c r="I28" s="18" t="s">
        <v>77</v>
      </c>
      <c r="J28" s="5">
        <v>0</v>
      </c>
      <c r="K28" s="18" t="s">
        <v>101</v>
      </c>
      <c r="L28" s="5">
        <v>0</v>
      </c>
      <c r="M28" s="5">
        <v>0</v>
      </c>
      <c r="N28" s="5">
        <v>4.19</v>
      </c>
      <c r="O28" s="17">
        <v>400.5</v>
      </c>
      <c r="P28" s="17">
        <v>329.4</v>
      </c>
      <c r="Q28" s="17">
        <f>O28-P28</f>
        <v>71.10000000000002</v>
      </c>
    </row>
    <row r="29" spans="1:17" s="10" customFormat="1" ht="24" customHeight="1" thickBot="1">
      <c r="A29" s="6"/>
      <c r="B29" s="7" t="s">
        <v>50</v>
      </c>
      <c r="C29" s="39" t="s">
        <v>116</v>
      </c>
      <c r="D29" s="40">
        <f>SUM(D8:D28)</f>
        <v>809</v>
      </c>
      <c r="E29" s="40">
        <f>SUM(E8:E28)</f>
        <v>109</v>
      </c>
      <c r="F29" s="40">
        <f>SUM(F8:F28)</f>
        <v>184</v>
      </c>
      <c r="G29" s="40">
        <f>SUM(G8:G28)</f>
        <v>443</v>
      </c>
      <c r="H29" s="40">
        <f>SUM(H8:H28)</f>
        <v>3</v>
      </c>
      <c r="I29" s="41" t="s">
        <v>72</v>
      </c>
      <c r="J29" s="40">
        <f>SUM(J8:J28)</f>
        <v>5</v>
      </c>
      <c r="K29" s="40">
        <v>191</v>
      </c>
      <c r="L29" s="40">
        <f>SUM(L8:L28)</f>
        <v>1</v>
      </c>
      <c r="M29" s="40">
        <v>0</v>
      </c>
      <c r="N29" s="40">
        <f>SUM(N8:N28)</f>
        <v>73.89999999999999</v>
      </c>
      <c r="O29" s="42">
        <f>SUM(O8:O28)</f>
        <v>6632.799999999999</v>
      </c>
      <c r="P29" s="42">
        <f>SUM(P8:P28)</f>
        <v>6272.200000000001</v>
      </c>
      <c r="Q29" s="17">
        <f>O29-P29</f>
        <v>360.59999999999854</v>
      </c>
    </row>
    <row r="30" spans="1:17" s="10" customFormat="1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10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19">
    <mergeCell ref="A5:A6"/>
    <mergeCell ref="B5:B6"/>
    <mergeCell ref="C5:C6"/>
    <mergeCell ref="D5:D6"/>
    <mergeCell ref="L5:L6"/>
    <mergeCell ref="E5:E6"/>
    <mergeCell ref="F5:F6"/>
    <mergeCell ref="J5:J6"/>
    <mergeCell ref="K5:K6"/>
    <mergeCell ref="G2:Q2"/>
    <mergeCell ref="A30:Q30"/>
    <mergeCell ref="J1:Q1"/>
    <mergeCell ref="M5:M6"/>
    <mergeCell ref="G5:G6"/>
    <mergeCell ref="N5:N6"/>
    <mergeCell ref="O5:Q5"/>
    <mergeCell ref="B3:P3"/>
    <mergeCell ref="H5:H6"/>
    <mergeCell ref="I5:I6"/>
  </mergeCells>
  <printOptions/>
  <pageMargins left="0" right="0" top="0" bottom="0" header="0.5118110236220472" footer="0.5118110236220472"/>
  <pageSetup firstPageNumber="92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2022-05-11T13:01:15Z</cp:lastPrinted>
  <dcterms:created xsi:type="dcterms:W3CDTF">1996-10-08T23:32:33Z</dcterms:created>
  <dcterms:modified xsi:type="dcterms:W3CDTF">2022-05-11T13:01:32Z</dcterms:modified>
  <cp:category/>
  <cp:version/>
  <cp:contentType/>
  <cp:contentStatus/>
</cp:coreProperties>
</file>